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99\Nas01\KLIENTI\OBEC MORAVSKY SVATY JAN\IBV_STARE IHRISKO_NOVE\NEW\"/>
    </mc:Choice>
  </mc:AlternateContent>
  <bookViews>
    <workbookView xWindow="0" yWindow="0" windowWidth="24000" windowHeight="9510" firstSheet="2" activeTab="3" xr2:uid="{FB299BDD-681E-4427-B960-98E8B5EF567D}"/>
  </bookViews>
  <sheets>
    <sheet name="Kryci list" sheetId="7" r:id="rId1"/>
    <sheet name="Rekapitulacia" sheetId="6" r:id="rId2"/>
    <sheet name="SO01_02" sheetId="1" r:id="rId3"/>
    <sheet name="SO03" sheetId="2" r:id="rId4"/>
    <sheet name="SO04" sheetId="3" r:id="rId5"/>
    <sheet name="SO05" sheetId="4" r:id="rId6"/>
    <sheet name="SO07" sheetId="5" r:id="rId7"/>
  </sheets>
  <externalReferences>
    <externalReference r:id="rId8"/>
  </externalReferences>
  <definedNames>
    <definedName name="_FilterDatabase" localSheetId="0" hidden="1">#REF!</definedName>
    <definedName name="_FilterDatabase" localSheetId="1" hidden="1">#REF!</definedName>
    <definedName name="_FilterDatabase" localSheetId="3" hidden="1">#REF!</definedName>
    <definedName name="_FilterDatabase" localSheetId="4" hidden="1">#REF!</definedName>
    <definedName name="_FilterDatabase" localSheetId="5" hidden="1">#REF!</definedName>
    <definedName name="_FilterDatabase" localSheetId="6" hidden="1">#REF!</definedName>
    <definedName name="_FilterDatabase" hidden="1">#REF!</definedName>
    <definedName name="fakt1R" localSheetId="0">#REF!</definedName>
    <definedName name="fakt1R" localSheetId="1">#REF!</definedName>
    <definedName name="fakt1R" localSheetId="3">#REF!</definedName>
    <definedName name="fakt1R" localSheetId="4">#REF!</definedName>
    <definedName name="fakt1R" localSheetId="5">#REF!</definedName>
    <definedName name="fakt1R" localSheetId="6">#REF!</definedName>
    <definedName name="fakt1R">#REF!</definedName>
    <definedName name="_xlnm.Print_Titles" localSheetId="2">SO01_02!$8:$10</definedName>
    <definedName name="_xlnm.Print_Titles" localSheetId="3">'SO03'!$8:$10</definedName>
    <definedName name="_xlnm.Print_Titles" localSheetId="4">'SO04'!$8:$10</definedName>
    <definedName name="_xlnm.Print_Titles" localSheetId="5">'SO05'!$8:$10</definedName>
    <definedName name="_xlnm.Print_Titles" localSheetId="6">'SO07'!$8:$10</definedName>
    <definedName name="_xlnm.Print_Area" localSheetId="0">'Kryci list'!$A:$M</definedName>
    <definedName name="_xlnm.Print_Area" localSheetId="2">SO01_02!$A:$O</definedName>
    <definedName name="_xlnm.Print_Area" localSheetId="3">'SO03'!$A:$O</definedName>
    <definedName name="_xlnm.Print_Area" localSheetId="4">'SO04'!$A:$O</definedName>
    <definedName name="_xlnm.Print_Area" localSheetId="5">'SO05'!$A:$O</definedName>
    <definedName name="_xlnm.Print_Area" localSheetId="6">'SO07'!$A:$O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7" l="1"/>
  <c r="M25" i="7" s="1"/>
  <c r="M21" i="7"/>
  <c r="M15" i="7"/>
  <c r="I15" i="7"/>
  <c r="F14" i="7"/>
  <c r="E13" i="7"/>
  <c r="E15" i="7" s="1"/>
  <c r="D13" i="7"/>
  <c r="F12" i="7"/>
  <c r="F11" i="7"/>
  <c r="M9" i="7"/>
  <c r="M8" i="7"/>
  <c r="H1" i="7"/>
  <c r="N60" i="5"/>
  <c r="I60" i="5"/>
  <c r="J59" i="5"/>
  <c r="H59" i="5"/>
  <c r="J58" i="5"/>
  <c r="H58" i="5"/>
  <c r="J57" i="5"/>
  <c r="H57" i="5"/>
  <c r="J56" i="5"/>
  <c r="H56" i="5"/>
  <c r="J55" i="5"/>
  <c r="H55" i="5"/>
  <c r="J54" i="5"/>
  <c r="H54" i="5"/>
  <c r="J53" i="5"/>
  <c r="H53" i="5"/>
  <c r="L51" i="5"/>
  <c r="L60" i="5" s="1"/>
  <c r="J51" i="5"/>
  <c r="H51" i="5"/>
  <c r="J49" i="5"/>
  <c r="H49" i="5"/>
  <c r="J48" i="5"/>
  <c r="J60" i="5" s="1"/>
  <c r="E60" i="5" s="1"/>
  <c r="H48" i="5"/>
  <c r="H60" i="5" s="1"/>
  <c r="N45" i="5"/>
  <c r="N62" i="5" s="1"/>
  <c r="N64" i="5" s="1"/>
  <c r="J44" i="5"/>
  <c r="H44" i="5"/>
  <c r="J43" i="5"/>
  <c r="H43" i="5"/>
  <c r="J42" i="5"/>
  <c r="H42" i="5"/>
  <c r="J41" i="5"/>
  <c r="H41" i="5"/>
  <c r="J39" i="5"/>
  <c r="I39" i="5"/>
  <c r="J38" i="5"/>
  <c r="H38" i="5"/>
  <c r="J36" i="5"/>
  <c r="I36" i="5"/>
  <c r="J35" i="5"/>
  <c r="H35" i="5"/>
  <c r="L34" i="5"/>
  <c r="J34" i="5"/>
  <c r="I34" i="5"/>
  <c r="J33" i="5"/>
  <c r="H33" i="5"/>
  <c r="L32" i="5"/>
  <c r="J32" i="5"/>
  <c r="I32" i="5"/>
  <c r="L31" i="5"/>
  <c r="J31" i="5"/>
  <c r="I31" i="5"/>
  <c r="L30" i="5"/>
  <c r="J30" i="5"/>
  <c r="I30" i="5"/>
  <c r="J29" i="5"/>
  <c r="H29" i="5"/>
  <c r="J28" i="5"/>
  <c r="I28" i="5"/>
  <c r="J27" i="5"/>
  <c r="H27" i="5"/>
  <c r="L26" i="5"/>
  <c r="L45" i="5" s="1"/>
  <c r="L62" i="5" s="1"/>
  <c r="L64" i="5" s="1"/>
  <c r="J26" i="5"/>
  <c r="I26" i="5"/>
  <c r="J25" i="5"/>
  <c r="H25" i="5"/>
  <c r="J24" i="5"/>
  <c r="I24" i="5"/>
  <c r="J23" i="5"/>
  <c r="H23" i="5"/>
  <c r="J22" i="5"/>
  <c r="I22" i="5"/>
  <c r="J21" i="5"/>
  <c r="H21" i="5"/>
  <c r="J20" i="5"/>
  <c r="I20" i="5"/>
  <c r="J19" i="5"/>
  <c r="H19" i="5"/>
  <c r="J18" i="5"/>
  <c r="I18" i="5"/>
  <c r="J17" i="5"/>
  <c r="I17" i="5"/>
  <c r="J16" i="5"/>
  <c r="H16" i="5"/>
  <c r="J15" i="5"/>
  <c r="I15" i="5"/>
  <c r="I45" i="5" s="1"/>
  <c r="I62" i="5" s="1"/>
  <c r="I64" i="5" s="1"/>
  <c r="J14" i="5"/>
  <c r="J45" i="5" s="1"/>
  <c r="H14" i="5"/>
  <c r="H45" i="5" s="1"/>
  <c r="H62" i="5" s="1"/>
  <c r="H64" i="5" s="1"/>
  <c r="D8" i="5"/>
  <c r="N98" i="4"/>
  <c r="L97" i="4"/>
  <c r="J97" i="4"/>
  <c r="I97" i="4"/>
  <c r="J96" i="4"/>
  <c r="I96" i="4"/>
  <c r="J95" i="4"/>
  <c r="H95" i="4"/>
  <c r="L94" i="4"/>
  <c r="J94" i="4"/>
  <c r="I94" i="4"/>
  <c r="L93" i="4"/>
  <c r="J93" i="4"/>
  <c r="I93" i="4"/>
  <c r="L92" i="4"/>
  <c r="J92" i="4"/>
  <c r="H92" i="4"/>
  <c r="L91" i="4"/>
  <c r="J91" i="4"/>
  <c r="I91" i="4"/>
  <c r="J90" i="4"/>
  <c r="H90" i="4"/>
  <c r="L89" i="4"/>
  <c r="J89" i="4"/>
  <c r="I89" i="4"/>
  <c r="J88" i="4"/>
  <c r="H88" i="4"/>
  <c r="L87" i="4"/>
  <c r="J87" i="4"/>
  <c r="I87" i="4"/>
  <c r="J86" i="4"/>
  <c r="H86" i="4"/>
  <c r="L85" i="4"/>
  <c r="J85" i="4"/>
  <c r="I85" i="4"/>
  <c r="J84" i="4"/>
  <c r="H84" i="4"/>
  <c r="L83" i="4"/>
  <c r="J83" i="4"/>
  <c r="I83" i="4"/>
  <c r="J82" i="4"/>
  <c r="H82" i="4"/>
  <c r="L81" i="4"/>
  <c r="J81" i="4"/>
  <c r="I81" i="4"/>
  <c r="J80" i="4"/>
  <c r="H80" i="4"/>
  <c r="L79" i="4"/>
  <c r="J79" i="4"/>
  <c r="I79" i="4"/>
  <c r="J78" i="4"/>
  <c r="H78" i="4"/>
  <c r="L77" i="4"/>
  <c r="J77" i="4"/>
  <c r="I77" i="4"/>
  <c r="J76" i="4"/>
  <c r="H76" i="4"/>
  <c r="L75" i="4"/>
  <c r="J75" i="4"/>
  <c r="I75" i="4"/>
  <c r="J74" i="4"/>
  <c r="H74" i="4"/>
  <c r="L73" i="4"/>
  <c r="L98" i="4" s="1"/>
  <c r="J73" i="4"/>
  <c r="I73" i="4"/>
  <c r="I98" i="4" s="1"/>
  <c r="J72" i="4"/>
  <c r="J98" i="4" s="1"/>
  <c r="E98" i="4" s="1"/>
  <c r="H72" i="4"/>
  <c r="H98" i="4" s="1"/>
  <c r="N69" i="4"/>
  <c r="L69" i="4"/>
  <c r="I69" i="4"/>
  <c r="J68" i="4"/>
  <c r="J69" i="4" s="1"/>
  <c r="E69" i="4" s="1"/>
  <c r="H68" i="4"/>
  <c r="H69" i="4" s="1"/>
  <c r="N65" i="4"/>
  <c r="N100" i="4" s="1"/>
  <c r="L65" i="4"/>
  <c r="L100" i="4" s="1"/>
  <c r="I65" i="4"/>
  <c r="I100" i="4" s="1"/>
  <c r="J64" i="4"/>
  <c r="H64" i="4"/>
  <c r="J63" i="4"/>
  <c r="H63" i="4"/>
  <c r="J62" i="4"/>
  <c r="H62" i="4"/>
  <c r="J61" i="4"/>
  <c r="J65" i="4" s="1"/>
  <c r="H61" i="4"/>
  <c r="H65" i="4" s="1"/>
  <c r="H100" i="4" s="1"/>
  <c r="N55" i="4"/>
  <c r="L55" i="4"/>
  <c r="I55" i="4"/>
  <c r="J54" i="4"/>
  <c r="H54" i="4"/>
  <c r="J53" i="4"/>
  <c r="H53" i="4"/>
  <c r="J52" i="4"/>
  <c r="H52" i="4"/>
  <c r="J51" i="4"/>
  <c r="J55" i="4" s="1"/>
  <c r="E55" i="4" s="1"/>
  <c r="H51" i="4"/>
  <c r="H55" i="4" s="1"/>
  <c r="N48" i="4"/>
  <c r="J46" i="4"/>
  <c r="H46" i="4"/>
  <c r="L45" i="4"/>
  <c r="J45" i="4"/>
  <c r="I45" i="4"/>
  <c r="I48" i="4" s="1"/>
  <c r="L44" i="4"/>
  <c r="L48" i="4" s="1"/>
  <c r="J44" i="4"/>
  <c r="J48" i="4" s="1"/>
  <c r="E48" i="4" s="1"/>
  <c r="H44" i="4"/>
  <c r="H48" i="4" s="1"/>
  <c r="N41" i="4"/>
  <c r="I41" i="4"/>
  <c r="L39" i="4"/>
  <c r="L41" i="4" s="1"/>
  <c r="J39" i="4"/>
  <c r="J41" i="4" s="1"/>
  <c r="E41" i="4" s="1"/>
  <c r="H39" i="4"/>
  <c r="H41" i="4" s="1"/>
  <c r="N36" i="4"/>
  <c r="N57" i="4" s="1"/>
  <c r="N102" i="4" s="1"/>
  <c r="L35" i="4"/>
  <c r="J35" i="4"/>
  <c r="I35" i="4"/>
  <c r="I36" i="4" s="1"/>
  <c r="I57" i="4" s="1"/>
  <c r="I102" i="4" s="1"/>
  <c r="J33" i="4"/>
  <c r="H33" i="4"/>
  <c r="J31" i="4"/>
  <c r="H31" i="4"/>
  <c r="J30" i="4"/>
  <c r="H30" i="4"/>
  <c r="J28" i="4"/>
  <c r="H28" i="4"/>
  <c r="J25" i="4"/>
  <c r="H25" i="4"/>
  <c r="J23" i="4"/>
  <c r="H23" i="4"/>
  <c r="J21" i="4"/>
  <c r="H21" i="4"/>
  <c r="J19" i="4"/>
  <c r="H19" i="4"/>
  <c r="J17" i="4"/>
  <c r="H17" i="4"/>
  <c r="J16" i="4"/>
  <c r="H16" i="4"/>
  <c r="L14" i="4"/>
  <c r="L36" i="4" s="1"/>
  <c r="J14" i="4"/>
  <c r="J36" i="4" s="1"/>
  <c r="H14" i="4"/>
  <c r="H36" i="4" s="1"/>
  <c r="H57" i="4" s="1"/>
  <c r="H102" i="4" s="1"/>
  <c r="D8" i="4"/>
  <c r="N91" i="3"/>
  <c r="I91" i="3"/>
  <c r="J90" i="3"/>
  <c r="H90" i="3"/>
  <c r="J88" i="3"/>
  <c r="H88" i="3"/>
  <c r="J87" i="3"/>
  <c r="H87" i="3"/>
  <c r="J86" i="3"/>
  <c r="H86" i="3"/>
  <c r="J85" i="3"/>
  <c r="J91" i="3" s="1"/>
  <c r="E91" i="3" s="1"/>
  <c r="H85" i="3"/>
  <c r="L84" i="3"/>
  <c r="L91" i="3" s="1"/>
  <c r="J84" i="3"/>
  <c r="H84" i="3"/>
  <c r="H91" i="3" s="1"/>
  <c r="N81" i="3"/>
  <c r="L80" i="3"/>
  <c r="J80" i="3"/>
  <c r="I80" i="3"/>
  <c r="L79" i="3"/>
  <c r="J79" i="3"/>
  <c r="H79" i="3"/>
  <c r="J78" i="3"/>
  <c r="I78" i="3"/>
  <c r="L77" i="3"/>
  <c r="J77" i="3"/>
  <c r="H77" i="3"/>
  <c r="L75" i="3"/>
  <c r="J75" i="3"/>
  <c r="I75" i="3"/>
  <c r="L73" i="3"/>
  <c r="J73" i="3"/>
  <c r="I73" i="3"/>
  <c r="L71" i="3"/>
  <c r="J71" i="3"/>
  <c r="I71" i="3"/>
  <c r="L70" i="3"/>
  <c r="J70" i="3"/>
  <c r="H70" i="3"/>
  <c r="J69" i="3"/>
  <c r="H69" i="3"/>
  <c r="J68" i="3"/>
  <c r="H68" i="3"/>
  <c r="L66" i="3"/>
  <c r="J66" i="3"/>
  <c r="I66" i="3"/>
  <c r="J65" i="3"/>
  <c r="H65" i="3"/>
  <c r="L63" i="3"/>
  <c r="J63" i="3"/>
  <c r="I63" i="3"/>
  <c r="J62" i="3"/>
  <c r="H62" i="3"/>
  <c r="L60" i="3"/>
  <c r="J60" i="3"/>
  <c r="I60" i="3"/>
  <c r="J59" i="3"/>
  <c r="H59" i="3"/>
  <c r="L57" i="3"/>
  <c r="J57" i="3"/>
  <c r="I57" i="3"/>
  <c r="J56" i="3"/>
  <c r="H56" i="3"/>
  <c r="H81" i="3" s="1"/>
  <c r="L54" i="3"/>
  <c r="L81" i="3" s="1"/>
  <c r="J54" i="3"/>
  <c r="I54" i="3"/>
  <c r="I81" i="3" s="1"/>
  <c r="J53" i="3"/>
  <c r="J81" i="3" s="1"/>
  <c r="E81" i="3" s="1"/>
  <c r="H53" i="3"/>
  <c r="N50" i="3"/>
  <c r="I50" i="3"/>
  <c r="L49" i="3"/>
  <c r="J49" i="3"/>
  <c r="H49" i="3"/>
  <c r="L48" i="3"/>
  <c r="L50" i="3" s="1"/>
  <c r="J48" i="3"/>
  <c r="J50" i="3" s="1"/>
  <c r="E50" i="3" s="1"/>
  <c r="H48" i="3"/>
  <c r="L46" i="3"/>
  <c r="J46" i="3"/>
  <c r="H46" i="3"/>
  <c r="H50" i="3" s="1"/>
  <c r="N43" i="3"/>
  <c r="I43" i="3"/>
  <c r="L41" i="3"/>
  <c r="L43" i="3" s="1"/>
  <c r="J41" i="3"/>
  <c r="J43" i="3" s="1"/>
  <c r="E43" i="3" s="1"/>
  <c r="H41" i="3"/>
  <c r="H43" i="3" s="1"/>
  <c r="L37" i="3"/>
  <c r="J37" i="3"/>
  <c r="I37" i="3"/>
  <c r="I38" i="3" s="1"/>
  <c r="I93" i="3" s="1"/>
  <c r="I95" i="3" s="1"/>
  <c r="J35" i="3"/>
  <c r="H35" i="3"/>
  <c r="J33" i="3"/>
  <c r="H33" i="3"/>
  <c r="J32" i="3"/>
  <c r="H32" i="3"/>
  <c r="J30" i="3"/>
  <c r="H30" i="3"/>
  <c r="J28" i="3"/>
  <c r="H28" i="3"/>
  <c r="J27" i="3"/>
  <c r="H27" i="3"/>
  <c r="L25" i="3"/>
  <c r="J25" i="3"/>
  <c r="H25" i="3"/>
  <c r="J23" i="3"/>
  <c r="H23" i="3"/>
  <c r="J21" i="3"/>
  <c r="H21" i="3"/>
  <c r="J20" i="3"/>
  <c r="H20" i="3"/>
  <c r="L19" i="3"/>
  <c r="J19" i="3"/>
  <c r="H19" i="3"/>
  <c r="L18" i="3"/>
  <c r="J18" i="3"/>
  <c r="J38" i="3" s="1"/>
  <c r="H18" i="3"/>
  <c r="N17" i="3"/>
  <c r="N38" i="3" s="1"/>
  <c r="N93" i="3" s="1"/>
  <c r="N95" i="3" s="1"/>
  <c r="J17" i="3"/>
  <c r="H17" i="3"/>
  <c r="N16" i="3"/>
  <c r="J16" i="3"/>
  <c r="H16" i="3"/>
  <c r="L14" i="3"/>
  <c r="L38" i="3" s="1"/>
  <c r="J14" i="3"/>
  <c r="H14" i="3"/>
  <c r="H38" i="3" s="1"/>
  <c r="D8" i="3"/>
  <c r="N118" i="2"/>
  <c r="N120" i="2" s="1"/>
  <c r="J117" i="2"/>
  <c r="H117" i="2"/>
  <c r="L116" i="2"/>
  <c r="J116" i="2"/>
  <c r="H116" i="2"/>
  <c r="L115" i="2"/>
  <c r="J115" i="2"/>
  <c r="I115" i="2"/>
  <c r="I118" i="2" s="1"/>
  <c r="I120" i="2" s="1"/>
  <c r="J114" i="2"/>
  <c r="J118" i="2" s="1"/>
  <c r="H114" i="2"/>
  <c r="N108" i="2"/>
  <c r="L108" i="2"/>
  <c r="I108" i="2"/>
  <c r="J107" i="2"/>
  <c r="J108" i="2" s="1"/>
  <c r="E108" i="2" s="1"/>
  <c r="H107" i="2"/>
  <c r="H108" i="2" s="1"/>
  <c r="N104" i="2"/>
  <c r="L103" i="2"/>
  <c r="J103" i="2"/>
  <c r="I103" i="2"/>
  <c r="L102" i="2"/>
  <c r="J102" i="2"/>
  <c r="H102" i="2"/>
  <c r="L101" i="2"/>
  <c r="J101" i="2"/>
  <c r="I101" i="2"/>
  <c r="L100" i="2"/>
  <c r="J100" i="2"/>
  <c r="H100" i="2"/>
  <c r="L97" i="2"/>
  <c r="J97" i="2"/>
  <c r="I97" i="2"/>
  <c r="L96" i="2"/>
  <c r="J96" i="2"/>
  <c r="H96" i="2"/>
  <c r="L95" i="2"/>
  <c r="J95" i="2"/>
  <c r="H95" i="2"/>
  <c r="L94" i="2"/>
  <c r="J94" i="2"/>
  <c r="H94" i="2"/>
  <c r="J93" i="2"/>
  <c r="H93" i="2"/>
  <c r="J92" i="2"/>
  <c r="H92" i="2"/>
  <c r="L91" i="2"/>
  <c r="J91" i="2"/>
  <c r="I91" i="2"/>
  <c r="L90" i="2"/>
  <c r="J90" i="2"/>
  <c r="I90" i="2"/>
  <c r="L89" i="2"/>
  <c r="J89" i="2"/>
  <c r="H89" i="2"/>
  <c r="L88" i="2"/>
  <c r="J88" i="2"/>
  <c r="I88" i="2"/>
  <c r="J87" i="2"/>
  <c r="H87" i="2"/>
  <c r="L86" i="2"/>
  <c r="J86" i="2"/>
  <c r="I86" i="2"/>
  <c r="L85" i="2"/>
  <c r="J85" i="2"/>
  <c r="I85" i="2"/>
  <c r="L84" i="2"/>
  <c r="J84" i="2"/>
  <c r="H84" i="2"/>
  <c r="L83" i="2"/>
  <c r="J83" i="2"/>
  <c r="I83" i="2"/>
  <c r="L82" i="2"/>
  <c r="J82" i="2"/>
  <c r="H82" i="2"/>
  <c r="L81" i="2"/>
  <c r="J81" i="2"/>
  <c r="I81" i="2"/>
  <c r="L80" i="2"/>
  <c r="J80" i="2"/>
  <c r="I80" i="2"/>
  <c r="L79" i="2"/>
  <c r="J79" i="2"/>
  <c r="H79" i="2"/>
  <c r="L78" i="2"/>
  <c r="J78" i="2"/>
  <c r="I78" i="2"/>
  <c r="L76" i="2"/>
  <c r="J76" i="2"/>
  <c r="H76" i="2"/>
  <c r="J75" i="2"/>
  <c r="I75" i="2"/>
  <c r="J74" i="2"/>
  <c r="H74" i="2"/>
  <c r="L73" i="2"/>
  <c r="J73" i="2"/>
  <c r="I73" i="2"/>
  <c r="L72" i="2"/>
  <c r="J72" i="2"/>
  <c r="H72" i="2"/>
  <c r="L71" i="2"/>
  <c r="J71" i="2"/>
  <c r="I71" i="2"/>
  <c r="L70" i="2"/>
  <c r="J70" i="2"/>
  <c r="H70" i="2"/>
  <c r="L69" i="2"/>
  <c r="J69" i="2"/>
  <c r="I69" i="2"/>
  <c r="L68" i="2"/>
  <c r="J68" i="2"/>
  <c r="H68" i="2"/>
  <c r="L67" i="2"/>
  <c r="J67" i="2"/>
  <c r="I67" i="2"/>
  <c r="L66" i="2"/>
  <c r="J66" i="2"/>
  <c r="H66" i="2"/>
  <c r="L65" i="2"/>
  <c r="J65" i="2"/>
  <c r="I65" i="2"/>
  <c r="L64" i="2"/>
  <c r="J64" i="2"/>
  <c r="I64" i="2"/>
  <c r="L63" i="2"/>
  <c r="J63" i="2"/>
  <c r="H63" i="2"/>
  <c r="L62" i="2"/>
  <c r="J62" i="2"/>
  <c r="I62" i="2"/>
  <c r="L61" i="2"/>
  <c r="J61" i="2"/>
  <c r="I61" i="2"/>
  <c r="L60" i="2"/>
  <c r="J60" i="2"/>
  <c r="I60" i="2"/>
  <c r="L59" i="2"/>
  <c r="J59" i="2"/>
  <c r="H59" i="2"/>
  <c r="L58" i="2"/>
  <c r="J58" i="2"/>
  <c r="I58" i="2"/>
  <c r="L57" i="2"/>
  <c r="J57" i="2"/>
  <c r="I57" i="2"/>
  <c r="L56" i="2"/>
  <c r="J56" i="2"/>
  <c r="H56" i="2"/>
  <c r="L55" i="2"/>
  <c r="J55" i="2"/>
  <c r="I55" i="2"/>
  <c r="L54" i="2"/>
  <c r="J54" i="2"/>
  <c r="H54" i="2"/>
  <c r="J53" i="2"/>
  <c r="H53" i="2"/>
  <c r="N50" i="2"/>
  <c r="I50" i="2"/>
  <c r="L48" i="2"/>
  <c r="J48" i="2"/>
  <c r="H48" i="2"/>
  <c r="L46" i="2"/>
  <c r="J46" i="2"/>
  <c r="H46" i="2"/>
  <c r="L44" i="2"/>
  <c r="J44" i="2"/>
  <c r="H44" i="2"/>
  <c r="N41" i="2"/>
  <c r="L40" i="2"/>
  <c r="J40" i="2"/>
  <c r="I40" i="2"/>
  <c r="I41" i="2" s="1"/>
  <c r="J38" i="2"/>
  <c r="H38" i="2"/>
  <c r="J36" i="2"/>
  <c r="H36" i="2"/>
  <c r="J35" i="2"/>
  <c r="H35" i="2"/>
  <c r="J33" i="2"/>
  <c r="H33" i="2"/>
  <c r="J30" i="2"/>
  <c r="H30" i="2"/>
  <c r="J29" i="2"/>
  <c r="H29" i="2"/>
  <c r="L27" i="2"/>
  <c r="J27" i="2"/>
  <c r="H27" i="2"/>
  <c r="J25" i="2"/>
  <c r="H25" i="2"/>
  <c r="J23" i="2"/>
  <c r="H23" i="2"/>
  <c r="J21" i="2"/>
  <c r="H21" i="2"/>
  <c r="J19" i="2"/>
  <c r="H19" i="2"/>
  <c r="J18" i="2"/>
  <c r="H18" i="2"/>
  <c r="L17" i="2"/>
  <c r="J17" i="2"/>
  <c r="H17" i="2"/>
  <c r="L16" i="2"/>
  <c r="J16" i="2"/>
  <c r="H16" i="2"/>
  <c r="L14" i="2"/>
  <c r="J14" i="2"/>
  <c r="H14" i="2"/>
  <c r="D8" i="2"/>
  <c r="N115" i="1"/>
  <c r="J114" i="1"/>
  <c r="H114" i="1"/>
  <c r="J112" i="1"/>
  <c r="H112" i="1"/>
  <c r="L110" i="1"/>
  <c r="J110" i="1"/>
  <c r="H110" i="1"/>
  <c r="L109" i="1"/>
  <c r="J109" i="1"/>
  <c r="H109" i="1"/>
  <c r="L107" i="1"/>
  <c r="J107" i="1"/>
  <c r="I107" i="1"/>
  <c r="J106" i="1"/>
  <c r="H106" i="1"/>
  <c r="L104" i="1"/>
  <c r="J104" i="1"/>
  <c r="H104" i="1"/>
  <c r="L102" i="1"/>
  <c r="J102" i="1"/>
  <c r="H102" i="1"/>
  <c r="L100" i="1"/>
  <c r="J100" i="1"/>
  <c r="I100" i="1"/>
  <c r="L98" i="1"/>
  <c r="J98" i="1"/>
  <c r="I98" i="1"/>
  <c r="L96" i="1"/>
  <c r="J96" i="1"/>
  <c r="H96" i="1"/>
  <c r="L94" i="1"/>
  <c r="J94" i="1"/>
  <c r="I94" i="1"/>
  <c r="L92" i="1"/>
  <c r="J92" i="1"/>
  <c r="H92" i="1"/>
  <c r="J91" i="1"/>
  <c r="H91" i="1"/>
  <c r="L90" i="1"/>
  <c r="J90" i="1"/>
  <c r="H90" i="1"/>
  <c r="L88" i="1"/>
  <c r="J88" i="1"/>
  <c r="H88" i="1"/>
  <c r="L87" i="1"/>
  <c r="J87" i="1"/>
  <c r="I87" i="1"/>
  <c r="L86" i="1"/>
  <c r="J86" i="1"/>
  <c r="I86" i="1"/>
  <c r="L85" i="1"/>
  <c r="J85" i="1"/>
  <c r="I85" i="1"/>
  <c r="L84" i="1"/>
  <c r="J84" i="1"/>
  <c r="I84" i="1"/>
  <c r="L83" i="1"/>
  <c r="J83" i="1"/>
  <c r="I83" i="1"/>
  <c r="L82" i="1"/>
  <c r="J82" i="1"/>
  <c r="I82" i="1"/>
  <c r="L81" i="1"/>
  <c r="J81" i="1"/>
  <c r="I81" i="1"/>
  <c r="L80" i="1"/>
  <c r="J80" i="1"/>
  <c r="I80" i="1"/>
  <c r="L79" i="1"/>
  <c r="J79" i="1"/>
  <c r="I79" i="1"/>
  <c r="L78" i="1"/>
  <c r="J78" i="1"/>
  <c r="I78" i="1"/>
  <c r="L77" i="1"/>
  <c r="J77" i="1"/>
  <c r="I77" i="1"/>
  <c r="I115" i="1" s="1"/>
  <c r="L76" i="1"/>
  <c r="J76" i="1"/>
  <c r="I76" i="1"/>
  <c r="L75" i="1"/>
  <c r="L115" i="1" s="1"/>
  <c r="J75" i="1"/>
  <c r="J115" i="1" s="1"/>
  <c r="E115" i="1" s="1"/>
  <c r="H75" i="1"/>
  <c r="H115" i="1" s="1"/>
  <c r="N72" i="1"/>
  <c r="L70" i="1"/>
  <c r="J70" i="1"/>
  <c r="I70" i="1"/>
  <c r="L68" i="1"/>
  <c r="J68" i="1"/>
  <c r="I68" i="1"/>
  <c r="L65" i="1"/>
  <c r="J65" i="1"/>
  <c r="H65" i="1"/>
  <c r="L63" i="1"/>
  <c r="J63" i="1"/>
  <c r="I63" i="1"/>
  <c r="I72" i="1" s="1"/>
  <c r="L61" i="1"/>
  <c r="J61" i="1"/>
  <c r="H61" i="1"/>
  <c r="J59" i="1"/>
  <c r="H59" i="1"/>
  <c r="J57" i="1"/>
  <c r="H57" i="1"/>
  <c r="J56" i="1"/>
  <c r="H56" i="1"/>
  <c r="J55" i="1"/>
  <c r="H55" i="1"/>
  <c r="L54" i="1"/>
  <c r="J54" i="1"/>
  <c r="H54" i="1"/>
  <c r="L53" i="1"/>
  <c r="J53" i="1"/>
  <c r="H53" i="1"/>
  <c r="L51" i="1"/>
  <c r="J51" i="1"/>
  <c r="H51" i="1"/>
  <c r="L48" i="1"/>
  <c r="J48" i="1"/>
  <c r="H48" i="1"/>
  <c r="L46" i="1"/>
  <c r="L72" i="1" s="1"/>
  <c r="J46" i="1"/>
  <c r="J72" i="1" s="1"/>
  <c r="E72" i="1" s="1"/>
  <c r="H46" i="1"/>
  <c r="L44" i="1"/>
  <c r="J44" i="1"/>
  <c r="H44" i="1"/>
  <c r="L42" i="1"/>
  <c r="J42" i="1"/>
  <c r="H42" i="1"/>
  <c r="H72" i="1" s="1"/>
  <c r="N39" i="1"/>
  <c r="N117" i="1" s="1"/>
  <c r="N119" i="1" s="1"/>
  <c r="I39" i="1"/>
  <c r="L37" i="1"/>
  <c r="L39" i="1" s="1"/>
  <c r="J37" i="1"/>
  <c r="J39" i="1" s="1"/>
  <c r="E39" i="1" s="1"/>
  <c r="H37" i="1"/>
  <c r="H39" i="1" s="1"/>
  <c r="N34" i="1"/>
  <c r="L34" i="1"/>
  <c r="I34" i="1"/>
  <c r="I117" i="1" s="1"/>
  <c r="I119" i="1" s="1"/>
  <c r="J33" i="1"/>
  <c r="H33" i="1"/>
  <c r="J32" i="1"/>
  <c r="H32" i="1"/>
  <c r="J30" i="1"/>
  <c r="H30" i="1"/>
  <c r="L28" i="1"/>
  <c r="J28" i="1"/>
  <c r="I28" i="1"/>
  <c r="J27" i="1"/>
  <c r="H27" i="1"/>
  <c r="J25" i="1"/>
  <c r="H25" i="1"/>
  <c r="J24" i="1"/>
  <c r="H24" i="1"/>
  <c r="J22" i="1"/>
  <c r="H22" i="1"/>
  <c r="J20" i="1"/>
  <c r="H20" i="1"/>
  <c r="J18" i="1"/>
  <c r="H18" i="1"/>
  <c r="J16" i="1"/>
  <c r="J34" i="1" s="1"/>
  <c r="H16" i="1"/>
  <c r="J14" i="1"/>
  <c r="H14" i="1"/>
  <c r="H34" i="1" s="1"/>
  <c r="D8" i="1"/>
  <c r="J104" i="2" l="1"/>
  <c r="E104" i="2" s="1"/>
  <c r="H118" i="2"/>
  <c r="H120" i="2" s="1"/>
  <c r="L118" i="2"/>
  <c r="L120" i="2" s="1"/>
  <c r="J50" i="2"/>
  <c r="E50" i="2" s="1"/>
  <c r="L50" i="2"/>
  <c r="H104" i="2"/>
  <c r="H41" i="2"/>
  <c r="J41" i="2"/>
  <c r="E41" i="2" s="1"/>
  <c r="H50" i="2"/>
  <c r="I104" i="2"/>
  <c r="I110" i="2" s="1"/>
  <c r="I122" i="2" s="1"/>
  <c r="L41" i="2"/>
  <c r="N110" i="2"/>
  <c r="N122" i="2" s="1"/>
  <c r="F13" i="7"/>
  <c r="F15" i="7"/>
  <c r="M23" i="7" s="1"/>
  <c r="D15" i="7"/>
  <c r="J62" i="5"/>
  <c r="E45" i="5"/>
  <c r="J57" i="4"/>
  <c r="E36" i="4"/>
  <c r="J100" i="4"/>
  <c r="E100" i="4" s="1"/>
  <c r="E65" i="4"/>
  <c r="L57" i="4"/>
  <c r="L102" i="4" s="1"/>
  <c r="H93" i="3"/>
  <c r="H95" i="3" s="1"/>
  <c r="L93" i="3"/>
  <c r="L95" i="3" s="1"/>
  <c r="J93" i="3"/>
  <c r="E38" i="3"/>
  <c r="J120" i="2"/>
  <c r="E120" i="2" s="1"/>
  <c r="E118" i="2"/>
  <c r="J117" i="1"/>
  <c r="E34" i="1"/>
  <c r="H117" i="1"/>
  <c r="H119" i="1" s="1"/>
  <c r="L117" i="1"/>
  <c r="L119" i="1" s="1"/>
  <c r="L110" i="2" l="1"/>
  <c r="L122" i="2" s="1"/>
  <c r="H110" i="2"/>
  <c r="H122" i="2" s="1"/>
  <c r="J110" i="2"/>
  <c r="L24" i="7"/>
  <c r="M24" i="7" s="1"/>
  <c r="M26" i="7" s="1"/>
  <c r="E62" i="5"/>
  <c r="J64" i="5"/>
  <c r="E64" i="5" s="1"/>
  <c r="J102" i="4"/>
  <c r="E102" i="4" s="1"/>
  <c r="E57" i="4"/>
  <c r="J95" i="3"/>
  <c r="E95" i="3" s="1"/>
  <c r="E93" i="3"/>
  <c r="E110" i="2"/>
  <c r="J122" i="2"/>
  <c r="E122" i="2" s="1"/>
  <c r="J119" i="1"/>
  <c r="E119" i="1" s="1"/>
  <c r="E117" i="1"/>
  <c r="F9" i="7" l="1"/>
  <c r="I8" i="7"/>
  <c r="I9" i="7"/>
  <c r="F8" i="7"/>
</calcChain>
</file>

<file path=xl/sharedStrings.xml><?xml version="1.0" encoding="utf-8"?>
<sst xmlns="http://schemas.openxmlformats.org/spreadsheetml/2006/main" count="2760" uniqueCount="748">
  <si>
    <t xml:space="preserve">Odberateľ: 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</si>
  <si>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</si>
  <si>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</si>
  <si>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</si>
  <si>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</si>
  <si>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</si>
  <si>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</si>
  <si>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</si>
  <si>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 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</si>
  <si>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</si>
  <si>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</si>
  <si>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</si>
  <si>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</si>
  <si>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</si>
  <si>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</si>
  <si>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SKK</t>
  </si>
  <si>
    <t>za obdobie</t>
  </si>
  <si>
    <t>Mesiac 1999</t>
  </si>
  <si>
    <t>VK</t>
  </si>
  <si>
    <t>Prehľad kalkulovaných nákladov v</t>
  </si>
  <si>
    <t>VF</t>
  </si>
  <si>
    <t>Jozef PATASY - PAMAX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</si>
  <si>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</si>
  <si>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</si>
  <si>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</si>
  <si>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</si>
  <si>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</si>
  <si>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</si>
  <si>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</si>
  <si>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</si>
  <si>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</si>
  <si>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</si>
  <si>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</si>
  <si>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</si>
  <si>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</si>
  <si>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</si>
  <si>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</si>
  <si>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</si>
  <si>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</si>
  <si>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</si>
  <si>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</si>
  <si>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</si>
  <si>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</si>
  <si>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</si>
  <si>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</si>
  <si>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</si>
  <si>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</si>
  <si>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</si>
  <si>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</si>
  <si>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</si>
  <si>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</si>
  <si>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</si>
  <si>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</si>
  <si>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</si>
  <si>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</si>
  <si>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1 - ZEMNE PRÁCE</t>
  </si>
  <si>
    <t>272</t>
  </si>
  <si>
    <t xml:space="preserve">12110-1101   </t>
  </si>
  <si>
    <t xml:space="preserve">Odstránenie ornice s premiestnením do 50 m                                      </t>
  </si>
  <si>
    <t xml:space="preserve">m3      </t>
  </si>
  <si>
    <t xml:space="preserve">                    </t>
  </si>
  <si>
    <t xml:space="preserve"> </t>
  </si>
  <si>
    <t>E</t>
  </si>
  <si>
    <t>0,20*(1291,0+819,0+101,0+632,0*0,30) =   480.120</t>
  </si>
  <si>
    <t>001</t>
  </si>
  <si>
    <t xml:space="preserve">12220-1102   </t>
  </si>
  <si>
    <t xml:space="preserve">Odkopávky a prekopávky nezapaž. v horn. tr. 3 nad 100 do 1 000 m3               </t>
  </si>
  <si>
    <t>1,10*(1291,0*0,25+819,0*0,10+101,0*0,20) =   467.335</t>
  </si>
  <si>
    <t xml:space="preserve">12220-1109   </t>
  </si>
  <si>
    <t xml:space="preserve">Príplatok za lepivosť horniny tr.3                                              </t>
  </si>
  <si>
    <t>467,335*0,50 =   233.668</t>
  </si>
  <si>
    <t xml:space="preserve">16230-1101   </t>
  </si>
  <si>
    <t xml:space="preserve">Vodorovné premiestnenie výkopku do 500 m horn. tr. 1-4                          </t>
  </si>
  <si>
    <t>480,120-57,60+467,335-88,978 =   800.877</t>
  </si>
  <si>
    <t xml:space="preserve">16710-1102   </t>
  </si>
  <si>
    <t xml:space="preserve">Nakladanie výkopku nad 100 m3 v horn. tr. 1-4                                   </t>
  </si>
  <si>
    <t>480,120-57,60 =   422.520</t>
  </si>
  <si>
    <t xml:space="preserve">17120-1201   </t>
  </si>
  <si>
    <t xml:space="preserve">Uloženie sypaniny na skládku                                                    </t>
  </si>
  <si>
    <t xml:space="preserve">17410-1101   </t>
  </si>
  <si>
    <t xml:space="preserve">Zásyp zhutnený jám, rýh, šachiet alebo okolo objektu                            </t>
  </si>
  <si>
    <t>1291,0/4,50*2*0,10+632,0*0,050 =   88.978</t>
  </si>
  <si>
    <t xml:space="preserve">18040-2111   </t>
  </si>
  <si>
    <t xml:space="preserve">Založenie parkového trávnika výsevom v rovine                                   </t>
  </si>
  <si>
    <t xml:space="preserve">m2      </t>
  </si>
  <si>
    <t>MAT</t>
  </si>
  <si>
    <t xml:space="preserve">005 724200   </t>
  </si>
  <si>
    <t xml:space="preserve">Zmes trávna parková okrasná                                                     </t>
  </si>
  <si>
    <t xml:space="preserve">kg      </t>
  </si>
  <si>
    <t>576,0*0,030 =   17.280</t>
  </si>
  <si>
    <t xml:space="preserve">18110-1102   </t>
  </si>
  <si>
    <t xml:space="preserve">Úprava pláne v zárezoch v horn. tr. 1-4 so zhutnením                            </t>
  </si>
  <si>
    <t>1,10*(1291,0+819,0+101,0) =   2432.100</t>
  </si>
  <si>
    <t xml:space="preserve">18130-1111   </t>
  </si>
  <si>
    <t xml:space="preserve">Rozprestretie ornice, sklon do 1:5 nad 500 m2 hr. do 10 cm                      </t>
  </si>
  <si>
    <t>231</t>
  </si>
  <si>
    <t xml:space="preserve">18340-3153   </t>
  </si>
  <si>
    <t xml:space="preserve">Obrobenie pôdy hrabanim v rovine                                                </t>
  </si>
  <si>
    <t xml:space="preserve">1 - ZEMNE PRÁCE  spolu: </t>
  </si>
  <si>
    <t>2 - ZÁKLADY</t>
  </si>
  <si>
    <t>002</t>
  </si>
  <si>
    <t xml:space="preserve">28997-0111   </t>
  </si>
  <si>
    <t xml:space="preserve">Vrstva z geotextílie Tatratex PP 300g/m2 prisypaním                             </t>
  </si>
  <si>
    <t>1291,0*1,10+101,0*1,10 =   1531.200</t>
  </si>
  <si>
    <t xml:space="preserve">2 - ZÁKLADY  spolu: </t>
  </si>
  <si>
    <t>5 - KOMUNIKÁCIE</t>
  </si>
  <si>
    <t>221</t>
  </si>
  <si>
    <t xml:space="preserve">56476-2111   </t>
  </si>
  <si>
    <t xml:space="preserve">Podklad z kameniva hrub. drv. 32-63 mm s výpl. kamenivom hr. 20 cm              </t>
  </si>
  <si>
    <t>101,0*1,10 =   111.100</t>
  </si>
  <si>
    <t xml:space="preserve">56477-2111   </t>
  </si>
  <si>
    <t xml:space="preserve">Podklad z kameniva hrub. drv. 16-63 mm s výpl. kamenivom hr.                    </t>
  </si>
  <si>
    <t>1291,0*1,10 =   1420.100</t>
  </si>
  <si>
    <t xml:space="preserve">56481-1111   </t>
  </si>
  <si>
    <t xml:space="preserve">Podklad zo štrkodrte hr. 5 cm                                                   </t>
  </si>
  <si>
    <t>1420,10+111,10 =   1531.200</t>
  </si>
  <si>
    <t xml:space="preserve">56485-1111   </t>
  </si>
  <si>
    <t xml:space="preserve">Podklad zo štrkodrte hr. 15 cm                                                  </t>
  </si>
  <si>
    <t>819,0*1,10 =   900.900</t>
  </si>
  <si>
    <t>7,80+1,60+1,60 =   11.000</t>
  </si>
  <si>
    <t xml:space="preserve">56711-7113   </t>
  </si>
  <si>
    <t xml:space="preserve">Podklad z prostého betónu tr. B 20 hr. 10 cm                                    </t>
  </si>
  <si>
    <t>808,0+11,0 =   819.000</t>
  </si>
  <si>
    <t xml:space="preserve">58113-1113   </t>
  </si>
  <si>
    <t xml:space="preserve">Kryt cementobet. komunikácií skup. 3 a 4 hr. 18 cm                              </t>
  </si>
  <si>
    <t xml:space="preserve">58113-1115   </t>
  </si>
  <si>
    <t xml:space="preserve">Kryt cementobet. komunikácií skup. 3 a 4 hr. 20 cm                              </t>
  </si>
  <si>
    <t xml:space="preserve">58492-1140   </t>
  </si>
  <si>
    <t xml:space="preserve">Montáž dočasného DZ - dopravná značka                                           </t>
  </si>
  <si>
    <t xml:space="preserve">kus     </t>
  </si>
  <si>
    <t xml:space="preserve">58492-1150   </t>
  </si>
  <si>
    <t xml:space="preserve">Demontáž dočasného DZ - dopravná značka                                         </t>
  </si>
  <si>
    <t xml:space="preserve">58492-1160   </t>
  </si>
  <si>
    <t xml:space="preserve">Prenájom - dopravná značka                                                      </t>
  </si>
  <si>
    <t>28*90     "90 dní použitia" =   2520.000</t>
  </si>
  <si>
    <t xml:space="preserve">58492-1165   </t>
  </si>
  <si>
    <t xml:space="preserve">Prenájom - plastový podstavec + stĺpik                                          </t>
  </si>
  <si>
    <t xml:space="preserve">59621-1113   </t>
  </si>
  <si>
    <t xml:space="preserve">Kladenie zámkovej dlažby pre chodcov hr. 6 cm sk. A nad 300m2                   </t>
  </si>
  <si>
    <t>819,0-11,0 =   808.000</t>
  </si>
  <si>
    <t xml:space="preserve">592 457251   </t>
  </si>
  <si>
    <t xml:space="preserve">Dlažba zámková KLASIKO 60 sivá                                                  </t>
  </si>
  <si>
    <t>808,0*1,01 =   816.080</t>
  </si>
  <si>
    <t xml:space="preserve">59684-1111   </t>
  </si>
  <si>
    <t xml:space="preserve">Kladenie betónovej dlažby do lôžka z cem. malty                                 </t>
  </si>
  <si>
    <t>7,80+1,60 =   9.400</t>
  </si>
  <si>
    <t>1,60 =   1.600</t>
  </si>
  <si>
    <t xml:space="preserve">592 450025   </t>
  </si>
  <si>
    <t xml:space="preserve">Dlažba pre nevidiacich 20/20/6 (drážková) červená                               </t>
  </si>
  <si>
    <t>1,60*1,01 =   1.616</t>
  </si>
  <si>
    <t xml:space="preserve">592 450026   </t>
  </si>
  <si>
    <t xml:space="preserve">Dlažba pre nevidiacich 20/20/6 (nopová) červená                                 </t>
  </si>
  <si>
    <t>(7,80+1,60)*1,01 =   9.494</t>
  </si>
  <si>
    <t xml:space="preserve">5 - KOMUNIKÁCIE  spolu: </t>
  </si>
  <si>
    <t>9 - OSTATNÉ KONŠTRUKCIE A PRÁCE</t>
  </si>
  <si>
    <t xml:space="preserve">91400-1111   </t>
  </si>
  <si>
    <t xml:space="preserve">Osadenie zvislých cest. dopr. značiek na stĺpiky, konzoly alebo objekty         </t>
  </si>
  <si>
    <t xml:space="preserve">404 441020   </t>
  </si>
  <si>
    <t xml:space="preserve">Značky dopravné reflexné B2                                                     </t>
  </si>
  <si>
    <t xml:space="preserve">404 441140   </t>
  </si>
  <si>
    <t xml:space="preserve">Značky dopravné reflexné B27a                                                   </t>
  </si>
  <si>
    <t xml:space="preserve">404 441200   </t>
  </si>
  <si>
    <t xml:space="preserve">Značky dopravné reflexné B27b                                                   </t>
  </si>
  <si>
    <t xml:space="preserve">404 441400   </t>
  </si>
  <si>
    <t xml:space="preserve">Značky dopravné reflexné P1                                                     </t>
  </si>
  <si>
    <t xml:space="preserve">404 441420   </t>
  </si>
  <si>
    <t xml:space="preserve">Značky dopravné reflexné P8                                                     </t>
  </si>
  <si>
    <t xml:space="preserve">404 443020   </t>
  </si>
  <si>
    <t xml:space="preserve">Značky dopravné reflexné IP3a                                                   </t>
  </si>
  <si>
    <t xml:space="preserve">404 443030   </t>
  </si>
  <si>
    <t xml:space="preserve">Značky dopravné reflexné IP3b                                                   </t>
  </si>
  <si>
    <t xml:space="preserve">404 443200   </t>
  </si>
  <si>
    <t xml:space="preserve">Značky dopravné reflexné IP6                                                    </t>
  </si>
  <si>
    <t xml:space="preserve">404 443220   </t>
  </si>
  <si>
    <t xml:space="preserve">Značky dopravné reflexné IP8                                                    </t>
  </si>
  <si>
    <t xml:space="preserve">404 443500   </t>
  </si>
  <si>
    <t xml:space="preserve">Značky dopravné reflexné IP28a                                                  </t>
  </si>
  <si>
    <t xml:space="preserve">404 443510   </t>
  </si>
  <si>
    <t xml:space="preserve">Značky dopravné reflexné IP28b                                                  </t>
  </si>
  <si>
    <t xml:space="preserve">404 459620   </t>
  </si>
  <si>
    <t xml:space="preserve">Stĺpik na dopravnú značku                                                       </t>
  </si>
  <si>
    <t xml:space="preserve">91572-1111   </t>
  </si>
  <si>
    <t xml:space="preserve">Vodorovné značenie krytov striek. farbou, čiary, zebry, šípky, násypy           </t>
  </si>
  <si>
    <t>9,0+15,0 =   24.000</t>
  </si>
  <si>
    <t xml:space="preserve">91572-9111   </t>
  </si>
  <si>
    <t xml:space="preserve">Príplatok za reflexnú úpravu balotinovú, čiary, zebry, šípky                    </t>
  </si>
  <si>
    <t xml:space="preserve">91579-1112   </t>
  </si>
  <si>
    <t xml:space="preserve">Predznač. pre vodor. znač. náter. hmot., čiary, zebry, šípky, násypy            </t>
  </si>
  <si>
    <t xml:space="preserve">91656-1111   </t>
  </si>
  <si>
    <t xml:space="preserve">Osadenie záhonového obrubníka betónového do lôžka z betónu s bočnou oporou      </t>
  </si>
  <si>
    <t xml:space="preserve">m       </t>
  </si>
  <si>
    <t>11,0+15,0+188,0+121,0+177,0+120,0 =   632.000</t>
  </si>
  <si>
    <t xml:space="preserve">592 173208   </t>
  </si>
  <si>
    <t xml:space="preserve">Obrubník záhonový PREMAC (ABO 5-8)                                              </t>
  </si>
  <si>
    <t>632*1,01 =   638.320</t>
  </si>
  <si>
    <t xml:space="preserve">91786-2111   </t>
  </si>
  <si>
    <t xml:space="preserve">Osadenie chodník. obrubníka betónového stojatého s oporou do lôžka z betónu     </t>
  </si>
  <si>
    <t>18,0+15,0+63,0+6,0+3,50+3,0+62,0+3,50+4,0+5,0+6,0+16,0 =   205.000</t>
  </si>
  <si>
    <t xml:space="preserve">592 174901   </t>
  </si>
  <si>
    <t xml:space="preserve">Obrubník cestný so skosením 100/26/15                                           </t>
  </si>
  <si>
    <t>169,50*1,01 =   171.195</t>
  </si>
  <si>
    <t xml:space="preserve">592 174902   </t>
  </si>
  <si>
    <t xml:space="preserve">Obrubník cestný bez skosenia 100/26/15                                          </t>
  </si>
  <si>
    <t>35,50*1,01 =   35.855</t>
  </si>
  <si>
    <t xml:space="preserve">91972-1111   </t>
  </si>
  <si>
    <t xml:space="preserve">Dilatačné škáry vkladané, vyplnené kamenivom ťaženým                            </t>
  </si>
  <si>
    <t>67,0+51,0+60,0+77,0 =   255.000</t>
  </si>
  <si>
    <t xml:space="preserve">91972-2111   </t>
  </si>
  <si>
    <t xml:space="preserve">Dilatačné škáry rezané priečne, rezanie škár š. 2 až 5 mm                       </t>
  </si>
  <si>
    <t>77,0+84,0+146,0+219,0+11,0 =   537.000</t>
  </si>
  <si>
    <t xml:space="preserve">91972-2211   </t>
  </si>
  <si>
    <t xml:space="preserve">Dilatačné škáry rezané priečne, zaliatie škár š. nad 3 do 9 mm za studena       </t>
  </si>
  <si>
    <t xml:space="preserve">111 636110   </t>
  </si>
  <si>
    <t xml:space="preserve">Zálievka asfaltová  AZ bubny                                                    </t>
  </si>
  <si>
    <t xml:space="preserve">t       </t>
  </si>
  <si>
    <t>537,0*0,072/1000 =   0.039</t>
  </si>
  <si>
    <t xml:space="preserve">91972-6215   </t>
  </si>
  <si>
    <t xml:space="preserve">Tesnenie dilatačných špár trvale pružným tmelom                                 </t>
  </si>
  <si>
    <t xml:space="preserve">91973-5123   </t>
  </si>
  <si>
    <t xml:space="preserve">Rezanie stávajúceho betónového krytu alebo podkladu hr. do 15 cm                </t>
  </si>
  <si>
    <t>15,36+20,95+19,55 =   55.860</t>
  </si>
  <si>
    <t xml:space="preserve">91974-1111   </t>
  </si>
  <si>
    <t xml:space="preserve">Ošetrenie cementobetónovej plochy vodou                                         </t>
  </si>
  <si>
    <t>1291,0*2+101,0*2 =   2784.000</t>
  </si>
  <si>
    <t xml:space="preserve">99822-4111   </t>
  </si>
  <si>
    <t xml:space="preserve">Presun hmôt pre komunikácie, kryt betónový                                      </t>
  </si>
  <si>
    <t xml:space="preserve">9 - OSTATNÉ KONŠTRUKCIE A PRÁCE  spolu: </t>
  </si>
  <si>
    <t xml:space="preserve">PRÁCE A DODÁVKY HSV  spolu: </t>
  </si>
  <si>
    <t>Za rozpočet celkom</t>
  </si>
  <si>
    <t xml:space="preserve">Dátum: </t>
  </si>
  <si>
    <t>Objekt :  SO 03  Verejný vodovod</t>
  </si>
  <si>
    <t>271</t>
  </si>
  <si>
    <t xml:space="preserve">11001-1010   </t>
  </si>
  <si>
    <t xml:space="preserve">Vytýčenie trasy vodovodu, kanalizácie v rovine                                  </t>
  </si>
  <si>
    <t xml:space="preserve">km      </t>
  </si>
  <si>
    <t>275,0/1000 =   0.275</t>
  </si>
  <si>
    <t xml:space="preserve">11900-1401   </t>
  </si>
  <si>
    <t xml:space="preserve">Dočasné zaistenie potrubia oceľ. alebo liat. DN do 200 mm                       </t>
  </si>
  <si>
    <t xml:space="preserve">11900-1421   </t>
  </si>
  <si>
    <t xml:space="preserve">Dočasné zaistenie káblov do 3 káblov                                            </t>
  </si>
  <si>
    <t xml:space="preserve">13000-1101   </t>
  </si>
  <si>
    <t xml:space="preserve">Príplatok za sťažené vykopávky v blízkosti podzem. vedenia                      </t>
  </si>
  <si>
    <t xml:space="preserve">13120-1102   </t>
  </si>
  <si>
    <t xml:space="preserve">Hĺbenie jám nezapaž. v horn. tr. 3 nad 100 do 1 000 m3                          </t>
  </si>
  <si>
    <t>15*18,75 =   281.250</t>
  </si>
  <si>
    <t xml:space="preserve">13120-1109   </t>
  </si>
  <si>
    <t xml:space="preserve">Príplatok za lepivosť v horn. tr. 3                                             </t>
  </si>
  <si>
    <t>281,250*0,50 =   140.625</t>
  </si>
  <si>
    <t xml:space="preserve">13220-1202   </t>
  </si>
  <si>
    <t xml:space="preserve">Hĺbenie rýh šírka do 2 m v horn. tr. 3 nad 100 do 1 000 m3                      </t>
  </si>
  <si>
    <t>0,80*1,40*(275,0+72,60) =   389.312</t>
  </si>
  <si>
    <t xml:space="preserve">13220-1209   </t>
  </si>
  <si>
    <t xml:space="preserve">Príplatok za lepivosť horniny tr.3 v rýhach š. do 200 cm                        </t>
  </si>
  <si>
    <t>389,312*0,50 =   194.656</t>
  </si>
  <si>
    <t xml:space="preserve">15110-1101   </t>
  </si>
  <si>
    <t xml:space="preserve">Zhotovenie paženia rýh pre podz. vedenie príložné hl. do 2 m                    </t>
  </si>
  <si>
    <t>2*1,40*347,60 =   973.280</t>
  </si>
  <si>
    <t xml:space="preserve">15110-1111   </t>
  </si>
  <si>
    <t xml:space="preserve">Odstránenie paženia rýh pre podz. vedenie príložné hl. do 2 m                   </t>
  </si>
  <si>
    <t xml:space="preserve">16110-1101   </t>
  </si>
  <si>
    <t xml:space="preserve">Zvislé premiestnenie výkopu horn. tr. 1-4 do 2,5 m                              </t>
  </si>
  <si>
    <t>281,250*0,080 =   22.500</t>
  </si>
  <si>
    <t>0,80*0,550*347,60+(281,250-212,250) =   221.944</t>
  </si>
  <si>
    <t>0,80*0,750*347,60+281,250-4,60*15 =   420.810</t>
  </si>
  <si>
    <t xml:space="preserve">17510-1101   </t>
  </si>
  <si>
    <t xml:space="preserve">Obsyp potrubia bez prehodenia sypaniny                                          </t>
  </si>
  <si>
    <t>0,80*0,40*347,60 =   111.232</t>
  </si>
  <si>
    <t xml:space="preserve">583 371020   </t>
  </si>
  <si>
    <t xml:space="preserve">Štrkopiesok                                                                     </t>
  </si>
  <si>
    <t>4 - VODOROVNÉ KONŠTRUKCIE</t>
  </si>
  <si>
    <t xml:space="preserve">45157-3111   </t>
  </si>
  <si>
    <t xml:space="preserve">Lôžko pod potrubie, stoky v otv. výk. z piesku a štrkopiesku                    </t>
  </si>
  <si>
    <t>0,80*0,150*347,60 =   41.712</t>
  </si>
  <si>
    <t xml:space="preserve">45231-3131   </t>
  </si>
  <si>
    <t xml:space="preserve">Podkladné bloky z betónu tr. B 12,5-B15 v otv. výk. pod potrubie                </t>
  </si>
  <si>
    <t>0,30*0,30*0,30*10 =   0.270</t>
  </si>
  <si>
    <t xml:space="preserve">45235-3101   </t>
  </si>
  <si>
    <t xml:space="preserve">Debnenie podkl. blokov pod potrubie v otv. výkope                               </t>
  </si>
  <si>
    <t>0,30*4*0,30*10 =   3.600</t>
  </si>
  <si>
    <t xml:space="preserve">4 - VODOROVNÉ KONŠTRUKCIE  spolu: </t>
  </si>
  <si>
    <t>8 - RÚROVÉ VEDENIA</t>
  </si>
  <si>
    <t xml:space="preserve">85035-5121   </t>
  </si>
  <si>
    <t xml:space="preserve">Výrez alebo výsek na potrubí z rúr liat. tlakových DN 200                       </t>
  </si>
  <si>
    <t xml:space="preserve">85126-1121   </t>
  </si>
  <si>
    <t xml:space="preserve">Montáž potrubia z rúr liat. tlak. hrdl. v otv. výk. DN 100                      </t>
  </si>
  <si>
    <t xml:space="preserve">552 511150   </t>
  </si>
  <si>
    <t xml:space="preserve">Rúrka liatinová tlaková hrdlová DN 100                                          </t>
  </si>
  <si>
    <t xml:space="preserve">85724-2121   </t>
  </si>
  <si>
    <t xml:space="preserve">Montáž tvaroviek liat. 1-osých potr. prír. otv. výk. DN 80                      </t>
  </si>
  <si>
    <t xml:space="preserve">552 521200   </t>
  </si>
  <si>
    <t xml:space="preserve">Rúra liatinová tlaková prírubová DN 80 dĺžka  500                               </t>
  </si>
  <si>
    <t xml:space="preserve">552 557200   </t>
  </si>
  <si>
    <t xml:space="preserve">Koleno prírubové pätka DN 80                                                    </t>
  </si>
  <si>
    <t xml:space="preserve">85726-1121   </t>
  </si>
  <si>
    <t xml:space="preserve">Montáž tvaroviek liat. 1-osých potr. hrdl. otv. výk. DN 100                     </t>
  </si>
  <si>
    <t xml:space="preserve">552 542120   </t>
  </si>
  <si>
    <t xml:space="preserve">Presuvka liatinová hrdlová DN 100                                               </t>
  </si>
  <si>
    <t xml:space="preserve">552 585081   </t>
  </si>
  <si>
    <t xml:space="preserve">Tvarovka liatin. E-Megaflex DN 100                                              </t>
  </si>
  <si>
    <t xml:space="preserve">552 589361   </t>
  </si>
  <si>
    <t xml:space="preserve">Koleno hrdlové K DN 100/5°                                                      </t>
  </si>
  <si>
    <t xml:space="preserve">85726-2121   </t>
  </si>
  <si>
    <t xml:space="preserve">Montáž tvaroviek liat. 1-osých potr. prír. otv. výk. DN 100                     </t>
  </si>
  <si>
    <t xml:space="preserve">552 541120   </t>
  </si>
  <si>
    <t xml:space="preserve">Tvarovka prírubová s hladkým koncom DN 100                                      </t>
  </si>
  <si>
    <t xml:space="preserve">552 557220   </t>
  </si>
  <si>
    <t xml:space="preserve">Koleno prírubové pätka DN 100                                                   </t>
  </si>
  <si>
    <t xml:space="preserve">85726-4121   </t>
  </si>
  <si>
    <t xml:space="preserve">Montáž tvaroviek liat. odboč. potr. prír. otv. výk. DN 100                      </t>
  </si>
  <si>
    <t xml:space="preserve">552 553140   </t>
  </si>
  <si>
    <t xml:space="preserve">Tvarovka prírubová s prírubovou odbočkou DN 100/80                              </t>
  </si>
  <si>
    <t xml:space="preserve">85735-1121   </t>
  </si>
  <si>
    <t xml:space="preserve">Montáž tvaroviek liat. 1-osých potr. hrdl. otv. výk. DN 200                     </t>
  </si>
  <si>
    <t xml:space="preserve">552 542180   </t>
  </si>
  <si>
    <t xml:space="preserve">Presuvka liatinová hrdlová DN 200                                               </t>
  </si>
  <si>
    <t xml:space="preserve">85735-2121   </t>
  </si>
  <si>
    <t xml:space="preserve">Montáž tvaroviek liat. 1-osých potr. prír. otv. výk. DN 200                     </t>
  </si>
  <si>
    <t xml:space="preserve">552 541180   </t>
  </si>
  <si>
    <t xml:space="preserve">Tvarovka prírubová s hladkým koncom DN 200                                      </t>
  </si>
  <si>
    <t xml:space="preserve">85735-4121   </t>
  </si>
  <si>
    <t xml:space="preserve">Montáž tvaroviek liat. odboč. potr. prír. otv. výk. DN 200                      </t>
  </si>
  <si>
    <t xml:space="preserve">552 553420   </t>
  </si>
  <si>
    <t xml:space="preserve">Tvarovka prírubová s prírubovou odbočkou DN 200/100                             </t>
  </si>
  <si>
    <t xml:space="preserve">87117-1121   </t>
  </si>
  <si>
    <t xml:space="preserve">Montáž potrubia z tlakových rúrok polyetyl. DN 40                               </t>
  </si>
  <si>
    <t xml:space="preserve">286 1D0203   </t>
  </si>
  <si>
    <t xml:space="preserve">Potrubie vodovodné HDPE - 40x3,7                                                </t>
  </si>
  <si>
    <t xml:space="preserve">89118-3111   </t>
  </si>
  <si>
    <t xml:space="preserve">Montáž vodov. ventilov hlavných pre prípojky DN 40                              </t>
  </si>
  <si>
    <t xml:space="preserve">551 112320   </t>
  </si>
  <si>
    <t xml:space="preserve">Ventil priamy prechodný 5/4                                                     </t>
  </si>
  <si>
    <t xml:space="preserve">89124-1111   </t>
  </si>
  <si>
    <t xml:space="preserve">Montáž vodov. posúvačov v otv. výk. alebo šachte DN 80                          </t>
  </si>
  <si>
    <t xml:space="preserve">422 236920   </t>
  </si>
  <si>
    <t xml:space="preserve">Posúvač DN 80                                                                   </t>
  </si>
  <si>
    <t xml:space="preserve">422 912300   </t>
  </si>
  <si>
    <t xml:space="preserve">Súprava zemná posúvačová Y1020 DN80                                             </t>
  </si>
  <si>
    <t xml:space="preserve">89124-7111   </t>
  </si>
  <si>
    <t xml:space="preserve">Montáž hydrantov podzemných DN 80                                               </t>
  </si>
  <si>
    <t xml:space="preserve">422 736020   </t>
  </si>
  <si>
    <t xml:space="preserve">Hydrant podzemný DN 80                                                          </t>
  </si>
  <si>
    <t xml:space="preserve">89126-1111   </t>
  </si>
  <si>
    <t xml:space="preserve">Montáž vodov. posúvačov v otv. výk. alebo šachte DN 100                         </t>
  </si>
  <si>
    <t xml:space="preserve">422 236930   </t>
  </si>
  <si>
    <t xml:space="preserve">Posúvač DN 100                                                                  </t>
  </si>
  <si>
    <t xml:space="preserve">422 912400   </t>
  </si>
  <si>
    <t xml:space="preserve">Súprava zemná posúvačová Y1020 DN100                                            </t>
  </si>
  <si>
    <t xml:space="preserve">89126-9111   </t>
  </si>
  <si>
    <t xml:space="preserve">Montáž navrtáv. pásov na potr. azc. liat. ocel. plas. DN 100                    </t>
  </si>
  <si>
    <t xml:space="preserve">422 735020   </t>
  </si>
  <si>
    <t xml:space="preserve">Pásy navrtávacie DN100                                                          </t>
  </si>
  <si>
    <t xml:space="preserve">89135-1111   </t>
  </si>
  <si>
    <t xml:space="preserve">Montáž vodov. posúvačov v otv. výk. alebo šachte DN 200                         </t>
  </si>
  <si>
    <t xml:space="preserve">422 236960   </t>
  </si>
  <si>
    <t xml:space="preserve">Posúvač DN 200                                                                  </t>
  </si>
  <si>
    <t xml:space="preserve">422 912700   </t>
  </si>
  <si>
    <t xml:space="preserve">Súprava zemná posúvačová Y1020 DN200                                            </t>
  </si>
  <si>
    <t xml:space="preserve">89227-1111   </t>
  </si>
  <si>
    <t xml:space="preserve">Tlaková skúška vodov. potrubia DN 100-125                                       </t>
  </si>
  <si>
    <t xml:space="preserve">89227-3111   </t>
  </si>
  <si>
    <t xml:space="preserve">Preplach. a dezinfekcia vodov. potrubia DN 80-125                               </t>
  </si>
  <si>
    <t xml:space="preserve">89237-2111   </t>
  </si>
  <si>
    <t xml:space="preserve">Zabezpečenie koncov vodov. potrubia DN do 300                                   </t>
  </si>
  <si>
    <t xml:space="preserve">89331-3121   </t>
  </si>
  <si>
    <t xml:space="preserve">Šachta armat. želbet.  vn. pl. do 1.5 m2                                        </t>
  </si>
  <si>
    <t xml:space="preserve">89910-2111   </t>
  </si>
  <si>
    <t xml:space="preserve">Osadenie poklopov liatinových, ocel. s rámom do 100 kg                          </t>
  </si>
  <si>
    <t xml:space="preserve">552 430300   </t>
  </si>
  <si>
    <t xml:space="preserve">Poklop liatinový štvorcový s rámom 600x600                                      </t>
  </si>
  <si>
    <t xml:space="preserve">89940-1112   </t>
  </si>
  <si>
    <t xml:space="preserve">Osadenie poklopov liatinových posúvačových                                      </t>
  </si>
  <si>
    <t xml:space="preserve">422 913520   </t>
  </si>
  <si>
    <t xml:space="preserve">Poklop posúvačový                                                               </t>
  </si>
  <si>
    <t xml:space="preserve">89940-1113   </t>
  </si>
  <si>
    <t xml:space="preserve">Osadenie poklopov liatinových hydrantových                                      </t>
  </si>
  <si>
    <t xml:space="preserve">422 914520   </t>
  </si>
  <si>
    <t xml:space="preserve">Príklop hydrantový                                                              </t>
  </si>
  <si>
    <t xml:space="preserve">8 - RÚROVÉ VEDENIA  spolu: </t>
  </si>
  <si>
    <t xml:space="preserve">99827-3101   </t>
  </si>
  <si>
    <t xml:space="preserve">Presun hmôt pre potrubie z rúr liatinových v otv. výk.                          </t>
  </si>
  <si>
    <t>PRÁCE A DODÁVKY M</t>
  </si>
  <si>
    <t>272 - Vedenie diaľkové a prípojné - plynovody</t>
  </si>
  <si>
    <t xml:space="preserve">80214-0040   </t>
  </si>
  <si>
    <t xml:space="preserve">Montáž USTN prechodka PE/oceľ s vonk. závitom PE100 SDR11 D40/1 1/4"            </t>
  </si>
  <si>
    <t>M</t>
  </si>
  <si>
    <t xml:space="preserve">286 3A3503   </t>
  </si>
  <si>
    <t xml:space="preserve">Prechodka PE/oc. d 40, R 11/4"                                                  </t>
  </si>
  <si>
    <t xml:space="preserve">80322-1010   </t>
  </si>
  <si>
    <t xml:space="preserve">Vyhľadávací vodič na potrubí z PE D do 150                                      </t>
  </si>
  <si>
    <t xml:space="preserve">80322-3000   </t>
  </si>
  <si>
    <t xml:space="preserve">Uloženie PE fólie na obsyp                                                      </t>
  </si>
  <si>
    <t xml:space="preserve">272 - Vedenie diaľkové a prípojné - plynovody  spolu: </t>
  </si>
  <si>
    <t xml:space="preserve">PRÁCE A DODÁVKY M  spolu: </t>
  </si>
  <si>
    <t>Objekt :  SO 04  Kanalizácia</t>
  </si>
  <si>
    <t>(96,0+212,0)/1000 =   0.308</t>
  </si>
  <si>
    <t xml:space="preserve">11310-7132   </t>
  </si>
  <si>
    <t xml:space="preserve">Odstránenie podkladov alebo krytov z betónu prost. hr. do 30 cm, do 200 m2      </t>
  </si>
  <si>
    <t xml:space="preserve">11310-7143   </t>
  </si>
  <si>
    <t xml:space="preserve">Odstránenie podkladov alebo krytov živičných hr. do 15 cm, do 200 m2            </t>
  </si>
  <si>
    <t>0,80*2,20*308,0 =   542.080</t>
  </si>
  <si>
    <t>542,080*0,50 =   271.040</t>
  </si>
  <si>
    <t xml:space="preserve">15110-1102   </t>
  </si>
  <si>
    <t xml:space="preserve">Zhotovenie paženia rýh pre podz. vedenie príložné hl. do 4 m                    </t>
  </si>
  <si>
    <t>2*2,20*308,0 =   1355.200</t>
  </si>
  <si>
    <t xml:space="preserve">15110-1112   </t>
  </si>
  <si>
    <t xml:space="preserve">Odstránenie paženia rýh pre podz. vedenie príložné hl. do 4 m                   </t>
  </si>
  <si>
    <t>542,080*0,50      "50 %" =   271.040</t>
  </si>
  <si>
    <t>0,80*0,75*308,0 =   184.800</t>
  </si>
  <si>
    <t>0,80*1,450*308,0 =   357.280</t>
  </si>
  <si>
    <t>0,80*0,60*308,0 =   147.840</t>
  </si>
  <si>
    <t>0,80*0,150*308,0 =   36.960</t>
  </si>
  <si>
    <t xml:space="preserve">56690-5111   </t>
  </si>
  <si>
    <t xml:space="preserve">Vyspravenie podkladu po prekopoch podkladným betónom                            </t>
  </si>
  <si>
    <t>10,0*0,22 =   2.200</t>
  </si>
  <si>
    <t xml:space="preserve">57295-2122   </t>
  </si>
  <si>
    <t xml:space="preserve">Vysprav. krytov vozov. po prekopoch  asf. betónom hr. 7 cm                      </t>
  </si>
  <si>
    <t xml:space="preserve">57311-1112   </t>
  </si>
  <si>
    <t xml:space="preserve">Postrek živ. infiltračný s posypom kam. z asfaltu 1 kg/m2                       </t>
  </si>
  <si>
    <t xml:space="preserve">87131-3121   </t>
  </si>
  <si>
    <t xml:space="preserve">Montáž potrubia z kanaliz. rúr tvr. PVC otv. výk. DN150                         </t>
  </si>
  <si>
    <t xml:space="preserve">286 110100   </t>
  </si>
  <si>
    <t xml:space="preserve">Rúrka PVC kanalizačná spoj gum. krúžkom 110x3,2x5000                            </t>
  </si>
  <si>
    <t>96,0/5*1,093 =   20.986</t>
  </si>
  <si>
    <t xml:space="preserve">87137-3121   </t>
  </si>
  <si>
    <t xml:space="preserve">Montáž potrubia z kanaliz. rúr tvr. PVC otv. výk. DN300                         </t>
  </si>
  <si>
    <t xml:space="preserve">286 110350   </t>
  </si>
  <si>
    <t>212,0/5*1,093 =   46.343</t>
  </si>
  <si>
    <t xml:space="preserve">87731-3123   </t>
  </si>
  <si>
    <t xml:space="preserve">Montáž tvar. 1-osých na kanaliz. potr. z PVC otv. výk. DN150                    </t>
  </si>
  <si>
    <t xml:space="preserve">286 506610   </t>
  </si>
  <si>
    <t xml:space="preserve">Koleno kanalizačné PVC d160/45°                                                 </t>
  </si>
  <si>
    <t>15*1,015 =   15.225</t>
  </si>
  <si>
    <t xml:space="preserve">87737-3121   </t>
  </si>
  <si>
    <t xml:space="preserve">Montáž tvar. odboč. na kanaliz. potr. z PVC otv. výk. DN300                     </t>
  </si>
  <si>
    <t xml:space="preserve">286 507170   </t>
  </si>
  <si>
    <t xml:space="preserve">Odbočka kanalizačná PVC d 315/160mm                                             </t>
  </si>
  <si>
    <t xml:space="preserve">87737-3122   </t>
  </si>
  <si>
    <t xml:space="preserve">Montáž presuviek na kanaliz. potr. z PVC otv. výk. DN300                        </t>
  </si>
  <si>
    <t xml:space="preserve">286 508450   </t>
  </si>
  <si>
    <t xml:space="preserve">Prechodka kanalizačná PVC - šachtová d 315mm                                    </t>
  </si>
  <si>
    <t>12*1,015 =   12.180</t>
  </si>
  <si>
    <t xml:space="preserve">89210-1111   </t>
  </si>
  <si>
    <t xml:space="preserve">Skúška tesnosti kanalizačného potrubia DN do 200 vodou                          </t>
  </si>
  <si>
    <t xml:space="preserve">89210-1112   </t>
  </si>
  <si>
    <t xml:space="preserve">Skúška tesnosti kanalizačného potrubia DN 300 vodou                             </t>
  </si>
  <si>
    <t xml:space="preserve">89441-1121   </t>
  </si>
  <si>
    <t xml:space="preserve">Zhot. šachiet z bet. dielcov, dno betón B25-B30 na potrubí DN 300               </t>
  </si>
  <si>
    <t xml:space="preserve">592 241760   </t>
  </si>
  <si>
    <t xml:space="preserve">Prstenec vyrovnávací TBS 8/12 62,5x8x12 (prstenec)                              </t>
  </si>
  <si>
    <t>6*1,01 =   6.060</t>
  </si>
  <si>
    <t xml:space="preserve">592 243500   </t>
  </si>
  <si>
    <t xml:space="preserve">Skruž šachtová TBS 7-100 29x100x9 (skruž)                                       </t>
  </si>
  <si>
    <t>12*1,01 =   12.120</t>
  </si>
  <si>
    <t xml:space="preserve">592 243800   </t>
  </si>
  <si>
    <t xml:space="preserve">Skruž prechodová TBS 15-100 60x100x9 (konus)                                    </t>
  </si>
  <si>
    <t xml:space="preserve">89442-1131P  </t>
  </si>
  <si>
    <t xml:space="preserve">Osadenie domových šachtíc                                                       </t>
  </si>
  <si>
    <t xml:space="preserve">286 101317   </t>
  </si>
  <si>
    <t xml:space="preserve">Šachty domové PVC DN 400 (vrátane poklopu)                                      </t>
  </si>
  <si>
    <t xml:space="preserve">89910-3111   </t>
  </si>
  <si>
    <t xml:space="preserve">Osadenie poklopov liatinových, ocel. s rámom do 150 kg                          </t>
  </si>
  <si>
    <t xml:space="preserve">552 434420   </t>
  </si>
  <si>
    <t xml:space="preserve">Poklop vstupný šachtový d 600 D                                                 </t>
  </si>
  <si>
    <t xml:space="preserve">91973-5113   </t>
  </si>
  <si>
    <t xml:space="preserve">Rezanie stávajúceho živičného krytu alebo podkladu hr. do 15 cm                 </t>
  </si>
  <si>
    <t>244</t>
  </si>
  <si>
    <t xml:space="preserve">97908-0001   </t>
  </si>
  <si>
    <t xml:space="preserve">Skladné na skládke - živičná suť                                                </t>
  </si>
  <si>
    <t xml:space="preserve">97908-0002   </t>
  </si>
  <si>
    <t xml:space="preserve">Skladné na skládke - ostatná suť                                                </t>
  </si>
  <si>
    <t xml:space="preserve">97908-2213   </t>
  </si>
  <si>
    <t xml:space="preserve">Vodor. doprava sute po suchu do 1 km                                            </t>
  </si>
  <si>
    <t xml:space="preserve">97908-2219   </t>
  </si>
  <si>
    <t xml:space="preserve">Príplatok za každý ďalší 1 km sute                                              </t>
  </si>
  <si>
    <t>8,160*9 =   73.440</t>
  </si>
  <si>
    <t xml:space="preserve">99827-6101   </t>
  </si>
  <si>
    <t xml:space="preserve">Presun hmôt pre potrubie z rúr plast. a sklolam. v otv. výk.                    </t>
  </si>
  <si>
    <t>Objekt :  SO 05  STL plynovod + pripojovacie plynovody</t>
  </si>
  <si>
    <t>(111,60+178,0)/1000 =   0.290</t>
  </si>
  <si>
    <t xml:space="preserve">13120-1101   </t>
  </si>
  <si>
    <t xml:space="preserve">Hĺbenie jám nezapaž. v horn. tr. 3 do 100 m3                                    </t>
  </si>
  <si>
    <t>1,50*1,50*2 =   4.500</t>
  </si>
  <si>
    <t>4,50*0,50     "50 %" =   2.250</t>
  </si>
  <si>
    <t>0,80*1,10*290,0 =   255.200</t>
  </si>
  <si>
    <t>255,20*0,50     "50 %" =   127.600</t>
  </si>
  <si>
    <t>4,50 =   4.500</t>
  </si>
  <si>
    <t>0,80*0,50*290,0 =   116.000</t>
  </si>
  <si>
    <t>0,80*0,60*290,0+1,50*1,50*2,0 =   143.700</t>
  </si>
  <si>
    <t>0,80*0,350*290,0 =   81.200</t>
  </si>
  <si>
    <t xml:space="preserve">583 311830   </t>
  </si>
  <si>
    <t xml:space="preserve">Kamenivo ťažené drobné  0-4 Z                                                   </t>
  </si>
  <si>
    <t>0,80*0,15*290,0 =   34.800</t>
  </si>
  <si>
    <t xml:space="preserve">Poklop Y4504-posúvačový                                                         </t>
  </si>
  <si>
    <t xml:space="preserve">89972-1111   </t>
  </si>
  <si>
    <t xml:space="preserve">Vyhľadávací vodič na potrubí PVC DN do 150 mm                                   </t>
  </si>
  <si>
    <t>178,0+112,0 =   290.000</t>
  </si>
  <si>
    <t>000</t>
  </si>
  <si>
    <t xml:space="preserve">99999-0016   </t>
  </si>
  <si>
    <t xml:space="preserve">Geodetické práce po výstavbe - zameranie skut. vyhotovenia stavby               </t>
  </si>
  <si>
    <t xml:space="preserve">súbor   </t>
  </si>
  <si>
    <t xml:space="preserve">99999-0017   </t>
  </si>
  <si>
    <t xml:space="preserve">IČ - účasť zástupcu sietí pri tl. skúške                                        </t>
  </si>
  <si>
    <t xml:space="preserve">99999-0020   </t>
  </si>
  <si>
    <t xml:space="preserve">Odborná skúška PZ, dodávateľská dokumentácia                                    </t>
  </si>
  <si>
    <t>M23 - 157 Montáž potrubia</t>
  </si>
  <si>
    <t>923</t>
  </si>
  <si>
    <t xml:space="preserve">23023-0016   </t>
  </si>
  <si>
    <t xml:space="preserve">Hlavná tlaková skúška vzduchom 0,6 MPa  50                                      </t>
  </si>
  <si>
    <t xml:space="preserve">23023-0017   </t>
  </si>
  <si>
    <t xml:space="preserve">Hlavná tlaková skúška vzduchom 0,6 MPa  80                                      </t>
  </si>
  <si>
    <t xml:space="preserve">23023-0076   </t>
  </si>
  <si>
    <t xml:space="preserve">Čistenie potrubí   do DN  200                                                   </t>
  </si>
  <si>
    <t xml:space="preserve">23023-0121   </t>
  </si>
  <si>
    <t xml:space="preserve">Príprava na tlakovú skúšku vzduchom a vodou do 0,6 MPa                          </t>
  </si>
  <si>
    <t xml:space="preserve">úsek    </t>
  </si>
  <si>
    <t xml:space="preserve">M23 - 157 Montáž potrubia  spolu: </t>
  </si>
  <si>
    <t>M46 - 202 Zemné práce vykonávané pri externých mon</t>
  </si>
  <si>
    <t>946</t>
  </si>
  <si>
    <t xml:space="preserve">46049-0012   </t>
  </si>
  <si>
    <t xml:space="preserve">Zakrytie káblov výstražnou fóliou PVC                                           </t>
  </si>
  <si>
    <t xml:space="preserve">M46 - 202 Zemné práce vykonávané pri externých mon  spolu: </t>
  </si>
  <si>
    <t xml:space="preserve">80210-1032   </t>
  </si>
  <si>
    <t xml:space="preserve">Montáž plynovod. potrubia do ryhy z tlak. rúr polyetyl. PE vonk. priemer D32    </t>
  </si>
  <si>
    <t xml:space="preserve">286 139820   </t>
  </si>
  <si>
    <t xml:space="preserve">Rúrka PE-100 SDR 11,0(0,7Mpa) d 32x3,0xNAV plyn                                 </t>
  </si>
  <si>
    <t xml:space="preserve">80210-1063   </t>
  </si>
  <si>
    <t xml:space="preserve">Montáž plynovod. potrubia do ryhy z tlak. rúr polyetyl. PE vonk. priemer D63    </t>
  </si>
  <si>
    <t xml:space="preserve">286 139850   </t>
  </si>
  <si>
    <t xml:space="preserve">Rúrka PE-100 SDR 11,0(0,7Mpa) d 63x5,8xNAV plyn                                 </t>
  </si>
  <si>
    <t xml:space="preserve">80211-5032   </t>
  </si>
  <si>
    <t xml:space="preserve">Montáž elektrotvaroviek W90° koleno PE100 SDR11 D32mm                           </t>
  </si>
  <si>
    <t xml:space="preserve">286 3A0802   </t>
  </si>
  <si>
    <t xml:space="preserve">Koleno elektrotvarovkové W 90st.612 093 d 32                                    </t>
  </si>
  <si>
    <t xml:space="preserve">80211-5063   </t>
  </si>
  <si>
    <t xml:space="preserve">Montáž elektrotvaroviek W90° koleno PE100 SDR11 D63mm                           </t>
  </si>
  <si>
    <t xml:space="preserve">286 3A0805   </t>
  </si>
  <si>
    <t xml:space="preserve">Koleno elektrotvarovkové W 90st.612 099 d 63                                    </t>
  </si>
  <si>
    <t xml:space="preserve">80211-8065   </t>
  </si>
  <si>
    <t xml:space="preserve">Montáž DAA (Kit) prípoj navŕt. armatúra s predĺž. odb. PE100 SDR11 63/32mm      </t>
  </si>
  <si>
    <t xml:space="preserve">286 3A1109   </t>
  </si>
  <si>
    <t xml:space="preserve">Armatúra navrtávacia DAA 615 649 d1 63, d2 32                                   </t>
  </si>
  <si>
    <t xml:space="preserve">80211-8165   </t>
  </si>
  <si>
    <t xml:space="preserve">Montáž DAA (Kit) prípoj navŕt. armatúra s predĺž. odb. PE100 SDR11 160/63mm     </t>
  </si>
  <si>
    <t xml:space="preserve">286 3A1137   </t>
  </si>
  <si>
    <t xml:space="preserve">Armatúra navrtávacia DAA 615 677 d1 160, d2 63                                  </t>
  </si>
  <si>
    <t xml:space="preserve">80212-6032   </t>
  </si>
  <si>
    <t xml:space="preserve">Montáž KHP guľového kohútaPE100 SDR11 D32mm                                     </t>
  </si>
  <si>
    <t xml:space="preserve">286 3A1701   </t>
  </si>
  <si>
    <t xml:space="preserve">Kohút guľový KHP z PE 630 032 d 32                                              </t>
  </si>
  <si>
    <t xml:space="preserve">80212-6063   </t>
  </si>
  <si>
    <t xml:space="preserve">Montáž KHP guľového kohúta s dlhými ramenami PE100 SDR11 D63mm                  </t>
  </si>
  <si>
    <t xml:space="preserve">286 3A1704   </t>
  </si>
  <si>
    <t xml:space="preserve">Kohút guľový KHP z PE 630 063 d 63                                              </t>
  </si>
  <si>
    <t xml:space="preserve">80212-8202   </t>
  </si>
  <si>
    <t xml:space="preserve">Montáž KH-ZS teleskopická zemná súprava pre KHP, AKHP, d63-200-H:1,0-1,6m       </t>
  </si>
  <si>
    <t xml:space="preserve">286 3A2004   </t>
  </si>
  <si>
    <t xml:space="preserve">Súprava zemná KH-ZS 615 487 d 63-200, H 1,0-1,6 m                               </t>
  </si>
  <si>
    <t xml:space="preserve">súprava </t>
  </si>
  <si>
    <t xml:space="preserve">80214-0032   </t>
  </si>
  <si>
    <t xml:space="preserve">Montáž USTN prechodka PE/oceľ s vonk. závitom PE100 SDR11 D32/1"                </t>
  </si>
  <si>
    <t xml:space="preserve">286 3A3502   </t>
  </si>
  <si>
    <t xml:space="preserve">Prechodka PE/oc.USTN 612 580 d 32, R 1"                                         </t>
  </si>
  <si>
    <t xml:space="preserve">80281-0025   </t>
  </si>
  <si>
    <t xml:space="preserve">Montáž rúrových dielov závitových      1"                                       </t>
  </si>
  <si>
    <t xml:space="preserve">286 538410   </t>
  </si>
  <si>
    <t xml:space="preserve">Zátka DN 25                                                                     </t>
  </si>
  <si>
    <t xml:space="preserve">422 9170090  </t>
  </si>
  <si>
    <t xml:space="preserve">Stojan prípojky SPK s ochrannou rúrkou                                          </t>
  </si>
  <si>
    <t xml:space="preserve">80322-2000   </t>
  </si>
  <si>
    <t xml:space="preserve">Montáž  vývodu signalizačného vodiča                                            </t>
  </si>
  <si>
    <t xml:space="preserve">345 608L520  </t>
  </si>
  <si>
    <t xml:space="preserve">Vývod signal. vodiča prípojky                                                   </t>
  </si>
  <si>
    <t xml:space="preserve">553 490115   </t>
  </si>
  <si>
    <t xml:space="preserve">Poklop PE pre uzáver                                                            </t>
  </si>
  <si>
    <t>Objekt :  SO 07  Verejné osvetlenie</t>
  </si>
  <si>
    <t>M21 - 155 Elektromontáže</t>
  </si>
  <si>
    <t>921</t>
  </si>
  <si>
    <t xml:space="preserve">21001-0084   </t>
  </si>
  <si>
    <t xml:space="preserve">Rúrka tuhá pancierová PVC, uložená pevne 29mm                                   </t>
  </si>
  <si>
    <t xml:space="preserve">921 AN04422  </t>
  </si>
  <si>
    <t xml:space="preserve">Rúrka pancierová 6029                                                           </t>
  </si>
  <si>
    <t xml:space="preserve">21010-0252   </t>
  </si>
  <si>
    <t xml:space="preserve">Ukončenie káblov celoplastových smršť. záklopkou 4x16-25                        </t>
  </si>
  <si>
    <t xml:space="preserve">921 AN15420  </t>
  </si>
  <si>
    <t xml:space="preserve">Koncovka zmršťov. VE3512 4X6-4X25MM                                             </t>
  </si>
  <si>
    <t xml:space="preserve">921 AN23880  </t>
  </si>
  <si>
    <t xml:space="preserve">Oko káblové KU-L 16X6                                                           </t>
  </si>
  <si>
    <t xml:space="preserve">21019-0002   </t>
  </si>
  <si>
    <t xml:space="preserve">Montáž rozvodnice do 50kg                                                       </t>
  </si>
  <si>
    <t xml:space="preserve">921 AN19527  </t>
  </si>
  <si>
    <t xml:space="preserve">Skriňa SPP 1/25A                                                                </t>
  </si>
  <si>
    <t xml:space="preserve">21020-2011   </t>
  </si>
  <si>
    <t xml:space="preserve">Svietidlo - montáž                                                              </t>
  </si>
  <si>
    <t xml:space="preserve">348 0723020  </t>
  </si>
  <si>
    <t xml:space="preserve">Svietidlo LED 35W typ MEGIN II                                                  </t>
  </si>
  <si>
    <t xml:space="preserve">21020-4015   </t>
  </si>
  <si>
    <t xml:space="preserve">Stožiar osvetlovací do 12m                                                      </t>
  </si>
  <si>
    <t xml:space="preserve">316 706012   </t>
  </si>
  <si>
    <t xml:space="preserve">Stožiar osvetľovací výložníkový oceľový výška 7 m                               </t>
  </si>
  <si>
    <t xml:space="preserve">21020-4103   </t>
  </si>
  <si>
    <t xml:space="preserve">Výložník oceľový 1-ramenný do 35kg                                              </t>
  </si>
  <si>
    <t xml:space="preserve">316 780107   </t>
  </si>
  <si>
    <t xml:space="preserve">Výložník 1-ramenný                                                              </t>
  </si>
  <si>
    <t xml:space="preserve">21020-4201   </t>
  </si>
  <si>
    <t xml:space="preserve">Elektrovýstroj stožiarov pre 1 okruh                                            </t>
  </si>
  <si>
    <t xml:space="preserve">357 023A208  </t>
  </si>
  <si>
    <t xml:space="preserve">Rozvodnica GURO                                                                 </t>
  </si>
  <si>
    <t xml:space="preserve">21022-0022   </t>
  </si>
  <si>
    <t xml:space="preserve">Vedenie uzemňovacie v zemi FeZn D 8-10mm, vrátane svoriek                       </t>
  </si>
  <si>
    <t xml:space="preserve">354 900O14   </t>
  </si>
  <si>
    <t xml:space="preserve">Kruhový vodič 10 mm. pozinkovaný                                                </t>
  </si>
  <si>
    <t xml:space="preserve">354 903Z22   </t>
  </si>
  <si>
    <t xml:space="preserve">Svorka SP 1                                                                     </t>
  </si>
  <si>
    <t xml:space="preserve">354 903Z43   </t>
  </si>
  <si>
    <t xml:space="preserve">Svorka SR 03                                                                    </t>
  </si>
  <si>
    <t xml:space="preserve">21022-0361   </t>
  </si>
  <si>
    <t xml:space="preserve">Tyč zemniaca ZT do 2m, zarazenie do zeme, pripojenie vedenia                    </t>
  </si>
  <si>
    <t xml:space="preserve">354 904Z03   </t>
  </si>
  <si>
    <t xml:space="preserve">Tyč zemniaca ZT 2 - D26, 2000mm                                                 </t>
  </si>
  <si>
    <t xml:space="preserve">21081-0014   </t>
  </si>
  <si>
    <t xml:space="preserve">Kábel 750V voľne uložený CYKY 4x16                                              </t>
  </si>
  <si>
    <t xml:space="preserve">341 203M250  </t>
  </si>
  <si>
    <t xml:space="preserve">Kábel Cu 750V : CYKY-J 4x16                                                     </t>
  </si>
  <si>
    <t>*</t>
  </si>
  <si>
    <t>295,0*1,05 =   309.750</t>
  </si>
  <si>
    <t xml:space="preserve">21081-0045   </t>
  </si>
  <si>
    <t xml:space="preserve">Kábel 750V pevne uložený CYKY 3x1,5                                             </t>
  </si>
  <si>
    <t xml:space="preserve">341 203M100  </t>
  </si>
  <si>
    <t xml:space="preserve">Kábel Cu 750V : CYKY-J 3x1,5                                                    </t>
  </si>
  <si>
    <t>56,0*1,05 =   58.800</t>
  </si>
  <si>
    <t xml:space="preserve">21328-0050   </t>
  </si>
  <si>
    <t xml:space="preserve">PPV (pomocné a podružné výkony)                                                 </t>
  </si>
  <si>
    <t xml:space="preserve">%       </t>
  </si>
  <si>
    <t xml:space="preserve">21328-0060   </t>
  </si>
  <si>
    <t xml:space="preserve">Podružný materiál                                                               </t>
  </si>
  <si>
    <t xml:space="preserve">21329-1000   </t>
  </si>
  <si>
    <t xml:space="preserve">Spracovanie východiskovej revízie a vypracovanie správy                         </t>
  </si>
  <si>
    <t xml:space="preserve">hod     </t>
  </si>
  <si>
    <t xml:space="preserve">21329-8000   </t>
  </si>
  <si>
    <t xml:space="preserve">Projekt skutočného vyhotovenia                                                  </t>
  </si>
  <si>
    <t xml:space="preserve">M21 - 155 Elektromontáže  spolu: </t>
  </si>
  <si>
    <t xml:space="preserve">46001-0023   </t>
  </si>
  <si>
    <t xml:space="preserve">Vytýčenie trasy M21 kábel vedenia vo voľnom teréne                              </t>
  </si>
  <si>
    <t xml:space="preserve">46005-0703   </t>
  </si>
  <si>
    <t xml:space="preserve">Jama - stožiar pre VO do 2 m3, ručne, zemina tr 3                               </t>
  </si>
  <si>
    <t>1,0*1,0*0,90*7 =   6.300</t>
  </si>
  <si>
    <t xml:space="preserve">46008-0002   </t>
  </si>
  <si>
    <t xml:space="preserve">Betónový základ z prostého betónu do debnenia                                   </t>
  </si>
  <si>
    <t>0,550*0,550*0,90*7 =   1.906</t>
  </si>
  <si>
    <t xml:space="preserve">46020-0163   </t>
  </si>
  <si>
    <t xml:space="preserve">Káblové ryhy šírky 35, hĺbky 80, zemina tr 3                                    </t>
  </si>
  <si>
    <t xml:space="preserve">46020-0303   </t>
  </si>
  <si>
    <t xml:space="preserve">Káblové ryhy šírky 50, hĺbky 120, zemina tr 3                                   </t>
  </si>
  <si>
    <t xml:space="preserve">46042-0371   </t>
  </si>
  <si>
    <t xml:space="preserve">Zriadenie kábl lôžka š 35/10cm, piesok, tehly v smere                           </t>
  </si>
  <si>
    <t xml:space="preserve">Zakrytie káblov výstražnou fóliou PVC šírky 33cm                                </t>
  </si>
  <si>
    <t xml:space="preserve">46051-0025   </t>
  </si>
  <si>
    <t xml:space="preserve">Priestup káblový z rúr FXKVR D63 mm                                             </t>
  </si>
  <si>
    <t xml:space="preserve">46056-0163   </t>
  </si>
  <si>
    <t xml:space="preserve">Zásyp ryhy šírky 35, hĺbky 80, zemina tr 3                                      </t>
  </si>
  <si>
    <t xml:space="preserve">46056-0303   </t>
  </si>
  <si>
    <t xml:space="preserve">Zásyp ryhy šírky 50, hĺbky 120, zemina tr 3                                     </t>
  </si>
  <si>
    <t>Dátum:</t>
  </si>
  <si>
    <t>Objekt :  SO 01  Napojenie na cestu III/0020207 a SO02 Komunikácia a chodníky</t>
  </si>
  <si>
    <t>Názov stavby, objektu, časti</t>
  </si>
  <si>
    <t>ZRN</t>
  </si>
  <si>
    <t>ORN</t>
  </si>
  <si>
    <t>ZRN+ORN</t>
  </si>
  <si>
    <t>NUS</t>
  </si>
  <si>
    <t>IN</t>
  </si>
  <si>
    <t>ON</t>
  </si>
  <si>
    <t>Spolu bez DPH</t>
  </si>
  <si>
    <t>DPH 20 %</t>
  </si>
  <si>
    <t>Spolu s DPH</t>
  </si>
  <si>
    <t>....Objekt :  SO 03  Verejný vodovod</t>
  </si>
  <si>
    <t>....Objekt :  SO 04  Kanalizácia</t>
  </si>
  <si>
    <t>....Objekt :  SO 05  STL plynovod + pripojovacie plynovody</t>
  </si>
  <si>
    <t>....Objekt :  SO 07  Verejné osvetlenie</t>
  </si>
  <si>
    <t>Stavba spolu :</t>
  </si>
  <si>
    <t>Miesto:</t>
  </si>
  <si>
    <t>Rozpočet:</t>
  </si>
  <si>
    <t>Krycí list rozpočtu v</t>
  </si>
  <si>
    <t>JKSO :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</si>
  <si>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</si>
  <si>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</si>
  <si>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</si>
  <si>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</si>
  <si>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</si>
  <si>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</si>
  <si>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 xml:space="preserve">     </t>
  </si>
  <si>
    <t>IČO:</t>
  </si>
  <si>
    <t>DIČ:</t>
  </si>
  <si>
    <t xml:space="preserve"> Dodávateľ:</t>
  </si>
  <si>
    <t xml:space="preserve"> Projektant:</t>
  </si>
  <si>
    <t>M3 OP</t>
  </si>
  <si>
    <t>M2 UP</t>
  </si>
  <si>
    <t>M2 ZP</t>
  </si>
  <si>
    <t>A</t>
  </si>
  <si>
    <t xml:space="preserve"> ZRN</t>
  </si>
  <si>
    <t>konštrukcie a práce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</si>
  <si>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</si>
  <si>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</si>
  <si>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</si>
  <si>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</si>
  <si>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</si>
  <si>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</si>
  <si>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</si>
  <si>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</si>
  <si>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</si>
  <si>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</si>
  <si>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</si>
  <si>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</si>
  <si>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</si>
  <si>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</si>
  <si>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</si>
  <si>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</si>
  <si>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</si>
  <si>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</si>
  <si>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</si>
  <si>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</si>
  <si>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</si>
  <si>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</si>
  <si>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</si>
  <si>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</si>
  <si>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</si>
  <si>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</si>
  <si>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</si>
  <si>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</si>
  <si>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 Kompletizačná činnosť</t>
  </si>
  <si>
    <t xml:space="preserve">Súčet riadkov 16 až 19: </t>
  </si>
  <si>
    <t>odberateľ, obstarávateľ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</si>
  <si>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</si>
  <si>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</si>
  <si>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</si>
  <si>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</si>
  <si>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</si>
  <si>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</si>
  <si>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</si>
  <si>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>tlačivo: ODIS A10</t>
  </si>
  <si>
    <t xml:space="preserve"> Objekt : </t>
  </si>
  <si>
    <t>....Objekt : SO 01  Napojenie na cestu III/0020207 a SO02 Komunikácia a chodníky</t>
  </si>
  <si>
    <t xml:space="preserve"> Stavba :  IBV – Staré ihrisko – Moravský Svätý Ján</t>
  </si>
  <si>
    <t>Stavba :  IBV – Staré ihrisko – Moravský Svätý Ján</t>
  </si>
  <si>
    <t xml:space="preserve">422 912A112  </t>
  </si>
  <si>
    <t xml:space="preserve">Zemná súprava pre posúvač, pevná dĺžka DN 50, 1,50 m                            </t>
  </si>
  <si>
    <t xml:space="preserve">89940-1111   </t>
  </si>
  <si>
    <t xml:space="preserve">Osadenie poklopov liatinových ventilových                                       </t>
  </si>
  <si>
    <t xml:space="preserve">Rúrka PVC kanalizačná spoj gum. krúžkom 315x9,2x5000 SN8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</si>
</sst>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00"/>
    <numFmt numFmtId="165" formatCode="#,##0.000"/>
    <numFmt numFmtId="166" formatCode="#,##0\ _S_k"/>
    <numFmt numFmtId="167" formatCode="#,##0\ &quot;Sk&quot;"/>
    <numFmt numFmtId="168" formatCode="#,##0.00&quot; &quot;"/>
    <numFmt numFmtId="169" formatCode="#,##0&quot; &quot;"/>
    <numFmt numFmtId="170" formatCode="_-* #,##0\ &quot;Sk&quot;_-;\-* #,##0\ &quot;Sk&quot;_-;_-* &quot;-&quot;\ &quot;Sk&quot;_-;_-@_-"/>
    <numFmt numFmtId="171" formatCode="#,##0&quot; Sk&quot;;[Red]&quot;-&quot;#,##0&quot; Sk&quot;"/>
  </numFmts>
  <fonts count="24">
    <font>
      <sz val="10"/>
      <name val="Arial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/>
    <xf numFmtId="0" fontId="3" fillId="0" borderId="0"/>
    <xf numFmtId="0" fontId="6" fillId="0" borderId="0"/>
    <xf numFmtId="0" fontId="7" fillId="0" borderId="60">
      <alignment vertical="center"/>
    </xf>
    <xf numFmtId="0" fontId="7" fillId="0" borderId="60" applyFont="0" applyFill="0" applyBorder="0">
      <alignment vertical="center"/>
    </xf>
    <xf numFmtId="171" fontId="7" fillId="0" borderId="60"/>
    <xf numFmtId="0" fontId="7" fillId="0" borderId="60" applyFont="0" applyFill="0"/>
    <xf numFmtId="170" fontId="3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61" applyNumberFormat="0" applyFill="0" applyAlignment="0" applyProtection="0"/>
    <xf numFmtId="0" fontId="3" fillId="0" borderId="0"/>
    <xf numFmtId="0" fontId="11" fillId="11" borderId="0" applyNumberFormat="0" applyBorder="0" applyAlignment="0" applyProtection="0"/>
    <xf numFmtId="0" fontId="12" fillId="12" borderId="62" applyNumberFormat="0" applyAlignment="0" applyProtection="0"/>
    <xf numFmtId="0" fontId="13" fillId="0" borderId="63" applyNumberFormat="0" applyFill="0" applyAlignment="0" applyProtection="0"/>
    <xf numFmtId="0" fontId="14" fillId="0" borderId="64" applyNumberFormat="0" applyFill="0" applyAlignment="0" applyProtection="0"/>
    <xf numFmtId="0" fontId="15" fillId="0" borderId="6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6" fillId="4" borderId="66" applyNumberFormat="0" applyFont="0" applyAlignment="0" applyProtection="0"/>
    <xf numFmtId="0" fontId="18" fillId="0" borderId="67" applyNumberFormat="0" applyFill="0" applyAlignment="0" applyProtection="0"/>
    <xf numFmtId="0" fontId="19" fillId="6" borderId="0" applyNumberFormat="0" applyBorder="0" applyAlignment="0" applyProtection="0"/>
    <xf numFmtId="0" fontId="7" fillId="0" borderId="38" applyBorder="0">
      <alignment vertical="center"/>
    </xf>
    <xf numFmtId="0" fontId="18" fillId="0" borderId="0" applyNumberFormat="0" applyFill="0" applyBorder="0" applyAlignment="0" applyProtection="0"/>
    <xf numFmtId="0" fontId="7" fillId="0" borderId="38">
      <alignment vertical="center"/>
    </xf>
    <xf numFmtId="0" fontId="20" fillId="7" borderId="68" applyNumberFormat="0" applyAlignment="0" applyProtection="0"/>
    <xf numFmtId="0" fontId="21" fillId="13" borderId="68" applyNumberFormat="0" applyAlignment="0" applyProtection="0"/>
    <xf numFmtId="0" fontId="22" fillId="13" borderId="69" applyNumberFormat="0" applyAlignment="0" applyProtection="0"/>
    <xf numFmtId="0" fontId="23" fillId="0" borderId="0" applyNumberFormat="0" applyFill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</cellStyleXfs>
  <cellXfs count="16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4" fontId="2" fillId="0" borderId="0" xfId="0" applyNumberFormat="1" applyFont="1" applyProtection="1"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1" applyFont="1" applyProtection="1">
      <protection locked="0"/>
    </xf>
    <xf numFmtId="0" fontId="2" fillId="0" borderId="0" xfId="0" applyFont="1" applyProtection="1"/>
    <xf numFmtId="49" fontId="2" fillId="0" borderId="0" xfId="0" applyNumberFormat="1" applyFont="1" applyProtection="1">
      <protection locked="0"/>
    </xf>
    <xf numFmtId="0" fontId="1" fillId="0" borderId="0" xfId="1" applyFont="1" applyProtection="1">
      <protection locked="0"/>
    </xf>
    <xf numFmtId="49" fontId="1" fillId="0" borderId="0" xfId="1" applyNumberFormat="1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protection locked="0"/>
    </xf>
    <xf numFmtId="0" fontId="4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Continuous"/>
      <protection locked="0"/>
    </xf>
    <xf numFmtId="0" fontId="2" fillId="0" borderId="4" xfId="0" applyFont="1" applyBorder="1" applyAlignment="1" applyProtection="1">
      <alignment horizontal="centerContinuous"/>
      <protection locked="0"/>
    </xf>
    <xf numFmtId="0" fontId="2" fillId="0" borderId="5" xfId="0" applyFont="1" applyBorder="1" applyAlignment="1" applyProtection="1">
      <alignment horizontal="centerContinuous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2" fillId="0" borderId="6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7" xfId="0" applyNumberFormat="1" applyFont="1" applyBorder="1" applyAlignment="1" applyProtection="1">
      <alignment horizontal="center"/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0" fontId="2" fillId="0" borderId="1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protection locked="0"/>
    </xf>
    <xf numFmtId="4" fontId="1" fillId="0" borderId="0" xfId="0" applyNumberFormat="1" applyFont="1" applyProtection="1">
      <protection locked="0"/>
    </xf>
    <xf numFmtId="16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49" fontId="1" fillId="0" borderId="11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Continuous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Continuous" vertical="top" wrapText="1"/>
    </xf>
    <xf numFmtId="49" fontId="2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Continuous" vertical="top" wrapText="1"/>
    </xf>
    <xf numFmtId="49" fontId="2" fillId="0" borderId="0" xfId="0" applyNumberFormat="1" applyFont="1" applyAlignment="1">
      <alignment horizontal="center" vertical="top" wrapText="1"/>
    </xf>
    <xf numFmtId="4" fontId="4" fillId="0" borderId="11" xfId="0" applyNumberFormat="1" applyFont="1" applyBorder="1"/>
    <xf numFmtId="4" fontId="2" fillId="0" borderId="11" xfId="0" applyNumberFormat="1" applyFont="1" applyBorder="1"/>
    <xf numFmtId="4" fontId="2" fillId="0" borderId="0" xfId="0" applyNumberFormat="1" applyFont="1" applyBorder="1"/>
    <xf numFmtId="4" fontId="2" fillId="0" borderId="0" xfId="0" applyNumberFormat="1" applyFont="1"/>
    <xf numFmtId="4" fontId="1" fillId="0" borderId="11" xfId="0" applyNumberFormat="1" applyFont="1" applyBorder="1"/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2" fillId="0" borderId="0" xfId="1" applyFont="1"/>
    <xf numFmtId="0" fontId="2" fillId="0" borderId="12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13" xfId="1" applyFont="1" applyBorder="1" applyAlignment="1">
      <alignment horizontal="right" vertical="center"/>
    </xf>
    <xf numFmtId="0" fontId="2" fillId="0" borderId="14" xfId="1" applyFont="1" applyBorder="1" applyAlignment="1">
      <alignment horizontal="left" vertical="center"/>
    </xf>
    <xf numFmtId="0" fontId="1" fillId="0" borderId="0" xfId="1" applyFont="1"/>
    <xf numFmtId="49" fontId="1" fillId="0" borderId="0" xfId="1" applyNumberFormat="1" applyFont="1"/>
    <xf numFmtId="0" fontId="2" fillId="0" borderId="15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6" xfId="1" applyFont="1" applyBorder="1" applyAlignment="1">
      <alignment horizontal="right" vertical="center"/>
    </xf>
    <xf numFmtId="0" fontId="2" fillId="0" borderId="17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19" xfId="1" applyFont="1" applyBorder="1" applyAlignment="1">
      <alignment horizontal="right" vertical="center"/>
    </xf>
    <xf numFmtId="0" fontId="2" fillId="0" borderId="20" xfId="1" applyFont="1" applyBorder="1" applyAlignment="1">
      <alignment horizontal="left" vertical="center"/>
    </xf>
    <xf numFmtId="49" fontId="2" fillId="0" borderId="13" xfId="1" applyNumberFormat="1" applyFont="1" applyBorder="1" applyAlignment="1">
      <alignment horizontal="right" vertical="center"/>
    </xf>
    <xf numFmtId="49" fontId="2" fillId="0" borderId="16" xfId="1" applyNumberFormat="1" applyFont="1" applyBorder="1" applyAlignment="1">
      <alignment horizontal="right" vertical="center"/>
    </xf>
    <xf numFmtId="49" fontId="2" fillId="0" borderId="19" xfId="1" applyNumberFormat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13" xfId="1" applyFont="1" applyBorder="1" applyAlignment="1">
      <alignment vertical="center"/>
    </xf>
    <xf numFmtId="166" fontId="2" fillId="0" borderId="13" xfId="1" applyNumberFormat="1" applyFont="1" applyBorder="1" applyAlignment="1">
      <alignment horizontal="left" vertical="center"/>
    </xf>
    <xf numFmtId="167" fontId="2" fillId="0" borderId="13" xfId="1" applyNumberFormat="1" applyFont="1" applyBorder="1" applyAlignment="1">
      <alignment horizontal="right" vertical="center"/>
    </xf>
    <xf numFmtId="3" fontId="2" fillId="0" borderId="21" xfId="1" applyNumberFormat="1" applyFont="1" applyBorder="1" applyAlignment="1">
      <alignment horizontal="right" vertical="center"/>
    </xf>
    <xf numFmtId="3" fontId="2" fillId="0" borderId="14" xfId="1" applyNumberFormat="1" applyFont="1" applyBorder="1" applyAlignment="1">
      <alignment vertical="center"/>
    </xf>
    <xf numFmtId="0" fontId="2" fillId="0" borderId="22" xfId="1" applyFont="1" applyBorder="1" applyAlignment="1">
      <alignment horizontal="right" vertical="center"/>
    </xf>
    <xf numFmtId="0" fontId="2" fillId="0" borderId="23" xfId="1" applyFont="1" applyBorder="1" applyAlignment="1">
      <alignment vertical="center"/>
    </xf>
    <xf numFmtId="166" fontId="2" fillId="0" borderId="23" xfId="1" applyNumberFormat="1" applyFont="1" applyBorder="1" applyAlignment="1">
      <alignment horizontal="left" vertical="center"/>
    </xf>
    <xf numFmtId="167" fontId="2" fillId="0" borderId="23" xfId="1" applyNumberFormat="1" applyFont="1" applyBorder="1" applyAlignment="1">
      <alignment horizontal="right" vertical="center"/>
    </xf>
    <xf numFmtId="3" fontId="2" fillId="0" borderId="24" xfId="1" applyNumberFormat="1" applyFont="1" applyBorder="1" applyAlignment="1">
      <alignment horizontal="right" vertical="center"/>
    </xf>
    <xf numFmtId="0" fontId="2" fillId="0" borderId="23" xfId="1" applyFont="1" applyBorder="1" applyAlignment="1">
      <alignment horizontal="right" vertical="center"/>
    </xf>
    <xf numFmtId="3" fontId="2" fillId="0" borderId="25" xfId="1" applyNumberFormat="1" applyFont="1" applyBorder="1" applyAlignment="1">
      <alignment vertical="center"/>
    </xf>
    <xf numFmtId="0" fontId="1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left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Continuous" vertical="center"/>
    </xf>
    <xf numFmtId="0" fontId="2" fillId="0" borderId="30" xfId="1" applyFont="1" applyBorder="1" applyAlignment="1">
      <alignment horizontal="centerContinuous" vertical="center"/>
    </xf>
    <xf numFmtId="0" fontId="2" fillId="0" borderId="31" xfId="1" applyFont="1" applyBorder="1" applyAlignment="1">
      <alignment horizontal="centerContinuous" vertical="center"/>
    </xf>
    <xf numFmtId="0" fontId="2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left" vertical="center"/>
    </xf>
    <xf numFmtId="168" fontId="2" fillId="0" borderId="33" xfId="1" applyNumberFormat="1" applyFont="1" applyBorder="1" applyAlignment="1">
      <alignment horizontal="right" vertical="center"/>
    </xf>
    <xf numFmtId="168" fontId="2" fillId="0" borderId="34" xfId="1" applyNumberFormat="1" applyFont="1" applyBorder="1" applyAlignment="1">
      <alignment horizontal="right" vertical="center"/>
    </xf>
    <xf numFmtId="0" fontId="2" fillId="0" borderId="35" xfId="1" applyFont="1" applyBorder="1" applyAlignment="1">
      <alignment horizontal="left" vertical="center"/>
    </xf>
    <xf numFmtId="10" fontId="2" fillId="0" borderId="36" xfId="1" applyNumberFormat="1" applyFont="1" applyBorder="1" applyAlignment="1">
      <alignment horizontal="right" vertical="center"/>
    </xf>
    <xf numFmtId="0" fontId="2" fillId="0" borderId="37" xfId="1" applyFont="1" applyBorder="1" applyAlignment="1">
      <alignment horizontal="center" vertical="center"/>
    </xf>
    <xf numFmtId="0" fontId="2" fillId="0" borderId="38" xfId="1" applyFont="1" applyBorder="1" applyAlignment="1">
      <alignment horizontal="left" vertical="center"/>
    </xf>
    <xf numFmtId="168" fontId="2" fillId="0" borderId="38" xfId="1" applyNumberFormat="1" applyFont="1" applyBorder="1" applyAlignment="1">
      <alignment horizontal="right" vertical="center"/>
    </xf>
    <xf numFmtId="168" fontId="2" fillId="0" borderId="39" xfId="1" applyNumberFormat="1" applyFont="1" applyBorder="1" applyAlignment="1">
      <alignment horizontal="right" vertical="center"/>
    </xf>
    <xf numFmtId="0" fontId="2" fillId="0" borderId="40" xfId="1" applyFont="1" applyBorder="1" applyAlignment="1">
      <alignment horizontal="left" vertical="center"/>
    </xf>
    <xf numFmtId="10" fontId="2" fillId="0" borderId="41" xfId="1" applyNumberFormat="1" applyFont="1" applyBorder="1" applyAlignment="1">
      <alignment horizontal="right" vertical="center"/>
    </xf>
    <xf numFmtId="168" fontId="2" fillId="0" borderId="42" xfId="1" applyNumberFormat="1" applyFont="1" applyBorder="1" applyAlignment="1">
      <alignment horizontal="right" vertical="center"/>
    </xf>
    <xf numFmtId="0" fontId="2" fillId="0" borderId="43" xfId="1" applyFont="1" applyBorder="1" applyAlignment="1">
      <alignment horizontal="center" vertical="center"/>
    </xf>
    <xf numFmtId="0" fontId="2" fillId="0" borderId="44" xfId="1" applyFont="1" applyBorder="1" applyAlignment="1">
      <alignment horizontal="left" vertical="center"/>
    </xf>
    <xf numFmtId="168" fontId="2" fillId="0" borderId="44" xfId="1" applyNumberFormat="1" applyFont="1" applyBorder="1" applyAlignment="1">
      <alignment horizontal="right" vertical="center"/>
    </xf>
    <xf numFmtId="168" fontId="2" fillId="0" borderId="45" xfId="1" applyNumberFormat="1" applyFont="1" applyBorder="1" applyAlignment="1">
      <alignment horizontal="right" vertical="center"/>
    </xf>
    <xf numFmtId="168" fontId="2" fillId="0" borderId="46" xfId="1" applyNumberFormat="1" applyFont="1" applyBorder="1" applyAlignment="1">
      <alignment horizontal="right" vertical="center"/>
    </xf>
    <xf numFmtId="0" fontId="2" fillId="0" borderId="47" xfId="1" applyFont="1" applyBorder="1" applyAlignment="1">
      <alignment horizontal="center" vertical="center"/>
    </xf>
    <xf numFmtId="0" fontId="2" fillId="0" borderId="44" xfId="1" applyFont="1" applyBorder="1" applyAlignment="1">
      <alignment horizontal="right" vertical="center"/>
    </xf>
    <xf numFmtId="0" fontId="2" fillId="0" borderId="45" xfId="1" applyFont="1" applyBorder="1" applyAlignment="1">
      <alignment horizontal="left" vertical="center"/>
    </xf>
    <xf numFmtId="0" fontId="2" fillId="0" borderId="47" xfId="1" applyFont="1" applyBorder="1" applyAlignment="1">
      <alignment horizontal="right" vertical="center"/>
    </xf>
    <xf numFmtId="0" fontId="2" fillId="0" borderId="48" xfId="1" applyFont="1" applyBorder="1" applyAlignment="1">
      <alignment horizontal="centerContinuous" vertical="center"/>
    </xf>
    <xf numFmtId="0" fontId="2" fillId="0" borderId="49" xfId="1" applyFont="1" applyBorder="1" applyAlignment="1">
      <alignment horizontal="centerContinuous" vertical="center"/>
    </xf>
    <xf numFmtId="0" fontId="2" fillId="0" borderId="49" xfId="1" applyFont="1" applyBorder="1" applyAlignment="1">
      <alignment horizontal="center" vertical="center"/>
    </xf>
    <xf numFmtId="0" fontId="2" fillId="0" borderId="50" xfId="1" applyFont="1" applyBorder="1" applyAlignment="1">
      <alignment horizontal="centerContinuous" vertical="center"/>
    </xf>
    <xf numFmtId="169" fontId="2" fillId="0" borderId="30" xfId="1" applyNumberFormat="1" applyFont="1" applyBorder="1" applyAlignment="1">
      <alignment horizontal="centerContinuous" vertical="center"/>
    </xf>
    <xf numFmtId="0" fontId="2" fillId="0" borderId="51" xfId="1" applyFont="1" applyBorder="1" applyAlignment="1">
      <alignment horizontal="left" vertical="center"/>
    </xf>
    <xf numFmtId="0" fontId="2" fillId="0" borderId="52" xfId="1" applyFont="1" applyBorder="1" applyAlignment="1">
      <alignment horizontal="left" vertical="center"/>
    </xf>
    <xf numFmtId="0" fontId="2" fillId="0" borderId="53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54" xfId="1" applyFont="1" applyBorder="1" applyAlignment="1">
      <alignment horizontal="left" vertical="center"/>
    </xf>
    <xf numFmtId="0" fontId="2" fillId="0" borderId="41" xfId="1" applyFont="1" applyBorder="1" applyAlignment="1">
      <alignment horizontal="left" vertical="center"/>
    </xf>
    <xf numFmtId="0" fontId="2" fillId="0" borderId="51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2" fillId="0" borderId="55" xfId="1" applyFont="1" applyBorder="1" applyAlignment="1">
      <alignment horizontal="left" vertical="center"/>
    </xf>
    <xf numFmtId="0" fontId="2" fillId="0" borderId="36" xfId="1" applyFont="1" applyBorder="1" applyAlignment="1">
      <alignment horizontal="right" vertical="center"/>
    </xf>
    <xf numFmtId="168" fontId="2" fillId="0" borderId="41" xfId="1" applyNumberFormat="1" applyFont="1" applyBorder="1" applyAlignment="1">
      <alignment horizontal="right" vertical="center"/>
    </xf>
    <xf numFmtId="0" fontId="2" fillId="0" borderId="22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/>
    </xf>
    <xf numFmtId="0" fontId="1" fillId="0" borderId="56" xfId="1" applyFont="1" applyBorder="1" applyAlignment="1">
      <alignment horizontal="center" vertical="center"/>
    </xf>
    <xf numFmtId="0" fontId="2" fillId="0" borderId="57" xfId="1" applyFont="1" applyBorder="1" applyAlignment="1">
      <alignment horizontal="left" vertical="center"/>
    </xf>
    <xf numFmtId="0" fontId="2" fillId="0" borderId="58" xfId="1" applyFont="1" applyBorder="1" applyAlignment="1">
      <alignment horizontal="left" vertical="center"/>
    </xf>
    <xf numFmtId="169" fontId="2" fillId="0" borderId="59" xfId="1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wrapText="1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/>
    <xf numFmtId="164" fontId="2" fillId="0" borderId="0" xfId="0" applyNumberFormat="1" applyFont="1" applyFill="1" applyProtection="1">
      <protection locked="0"/>
    </xf>
    <xf numFmtId="4" fontId="2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0" fontId="2" fillId="0" borderId="0" xfId="0" applyFont="1" applyFill="1" applyProtection="1">
      <protection locked="0"/>
    </xf>
    <xf numFmtId="49" fontId="2" fillId="0" borderId="0" xfId="0" applyNumberFormat="1" applyFont="1" applyFill="1" applyAlignment="1" applyProtection="1"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6" fillId="0" borderId="0" xfId="2"/>
    <xf numFmtId="0" fontId="2" fillId="0" borderId="0" xfId="2" applyFont="1" applyProtection="1">
      <protection locked="0"/>
    </xf>
    <xf numFmtId="4" fontId="2" fillId="0" borderId="0" xfId="2" applyNumberFormat="1" applyFont="1" applyProtection="1">
      <protection locked="0"/>
    </xf>
    <xf numFmtId="165" fontId="2" fillId="0" borderId="0" xfId="2" applyNumberFormat="1" applyFont="1" applyProtection="1">
      <protection locked="0"/>
    </xf>
    <xf numFmtId="49" fontId="2" fillId="0" borderId="0" xfId="2" applyNumberFormat="1" applyFont="1" applyAlignment="1" applyProtection="1">
      <alignment horizontal="center"/>
      <protection locked="0"/>
    </xf>
    <xf numFmtId="49" fontId="2" fillId="0" borderId="0" xfId="2" applyNumberFormat="1" applyFont="1" applyAlignment="1" applyProtection="1">
      <protection locked="0"/>
    </xf>
    <xf numFmtId="0" fontId="2" fillId="0" borderId="0" xfId="2" applyFont="1" applyAlignment="1" applyProtection="1">
      <alignment horizontal="right"/>
      <protection locked="0"/>
    </xf>
    <xf numFmtId="0" fontId="2" fillId="0" borderId="0" xfId="2" applyFont="1" applyAlignment="1" applyProtection="1">
      <alignment horizontal="center"/>
      <protection locked="0"/>
    </xf>
    <xf numFmtId="0" fontId="2" fillId="0" borderId="0" xfId="2" applyFont="1" applyFill="1" applyAlignment="1" applyProtection="1">
      <alignment horizontal="right"/>
      <protection locked="0"/>
    </xf>
    <xf numFmtId="49" fontId="2" fillId="0" borderId="0" xfId="2" applyNumberFormat="1" applyFont="1" applyFill="1" applyAlignment="1" applyProtection="1">
      <alignment horizontal="center"/>
      <protection locked="0"/>
    </xf>
    <xf numFmtId="49" fontId="2" fillId="0" borderId="0" xfId="2" applyNumberFormat="1" applyFont="1" applyFill="1" applyAlignment="1" applyProtection="1">
      <protection locked="0"/>
    </xf>
    <xf numFmtId="0" fontId="2" fillId="0" borderId="0" xfId="2" applyFont="1" applyFill="1" applyProtection="1">
      <protection locked="0"/>
    </xf>
    <xf numFmtId="165" fontId="2" fillId="0" borderId="0" xfId="2" applyNumberFormat="1" applyFont="1" applyFill="1" applyProtection="1">
      <protection locked="0"/>
    </xf>
    <xf numFmtId="0" fontId="6" fillId="0" borderId="0" xfId="2" applyFill="1"/>
    <xf numFmtId="4" fontId="2" fillId="0" borderId="0" xfId="2" applyNumberFormat="1" applyFont="1" applyFill="1" applyProtection="1">
      <protection locked="0"/>
    </xf>
    <xf numFmtId="164" fontId="2" fillId="0" borderId="0" xfId="2" applyNumberFormat="1" applyFont="1" applyFill="1" applyProtection="1">
      <protection locked="0"/>
    </xf>
    <xf numFmtId="0" fontId="2" fillId="0" borderId="0" xfId="2" applyFont="1" applyFill="1" applyAlignment="1" applyProtection="1">
      <alignment horizontal="center"/>
      <protection locked="0"/>
    </xf>
  </cellXfs>
  <cellStyles count="52">
    <cellStyle name="1 000 Sk" xfId="3" xr:uid="{00000000-0005-0000-0000-000030000000}"/>
    <cellStyle name="1 000,-  Sk" xfId="4" xr:uid="{00000000-0005-0000-0000-000031000000}"/>
    <cellStyle name="1 000,- Kč" xfId="5" xr:uid="{00000000-0005-0000-0000-000032000000}"/>
    <cellStyle name="1 000,- Sk" xfId="6" xr:uid="{00000000-0005-0000-0000-000033000000}"/>
    <cellStyle name="1000 Sk_fakturuj99" xfId="7" xr:uid="{00000000-0005-0000-0000-000034000000}"/>
    <cellStyle name="20 % – Zvýraznění1" xfId="8" xr:uid="{00000000-0005-0000-0000-000035000000}"/>
    <cellStyle name="20 % – Zvýraznění2" xfId="9" xr:uid="{00000000-0005-0000-0000-000036000000}"/>
    <cellStyle name="20 % – Zvýraznění3" xfId="10" xr:uid="{00000000-0005-0000-0000-000037000000}"/>
    <cellStyle name="20 % – Zvýraznění4" xfId="11" xr:uid="{00000000-0005-0000-0000-000038000000}"/>
    <cellStyle name="20 % – Zvýraznění5" xfId="12" xr:uid="{00000000-0005-0000-0000-000039000000}"/>
    <cellStyle name="20 % – Zvýraznění6" xfId="13" xr:uid="{00000000-0005-0000-0000-00003A000000}"/>
    <cellStyle name="40 % – Zvýraznění1" xfId="14" xr:uid="{00000000-0005-0000-0000-00003B000000}"/>
    <cellStyle name="40 % – Zvýraznění2" xfId="15" xr:uid="{00000000-0005-0000-0000-00003C000000}"/>
    <cellStyle name="40 % – Zvýraznění3" xfId="16" xr:uid="{00000000-0005-0000-0000-00003D000000}"/>
    <cellStyle name="40 % – Zvýraznění4" xfId="17" xr:uid="{00000000-0005-0000-0000-00003E000000}"/>
    <cellStyle name="40 % – Zvýraznění5" xfId="18" xr:uid="{00000000-0005-0000-0000-00003F000000}"/>
    <cellStyle name="40 % – Zvýraznění6" xfId="19" xr:uid="{00000000-0005-0000-0000-000040000000}"/>
    <cellStyle name="60 % – Zvýraznění1" xfId="20" xr:uid="{00000000-0005-0000-0000-000041000000}"/>
    <cellStyle name="60 % – Zvýraznění2" xfId="21" xr:uid="{00000000-0005-0000-0000-000042000000}"/>
    <cellStyle name="60 % – Zvýraznění3" xfId="22" xr:uid="{00000000-0005-0000-0000-000043000000}"/>
    <cellStyle name="60 % – Zvýraznění4" xfId="23" xr:uid="{00000000-0005-0000-0000-000044000000}"/>
    <cellStyle name="60 % – Zvýraznění5" xfId="24" xr:uid="{00000000-0005-0000-0000-000045000000}"/>
    <cellStyle name="60 % – Zvýraznění6" xfId="25" xr:uid="{00000000-0005-0000-0000-000046000000}"/>
    <cellStyle name="Celkem" xfId="26" xr:uid="{00000000-0005-0000-0000-000047000000}"/>
    <cellStyle name="data" xfId="27" xr:uid="{00000000-0005-0000-0000-000048000000}"/>
    <cellStyle name="Chybně" xfId="28" xr:uid="{00000000-0005-0000-0000-000049000000}"/>
    <cellStyle name="Kontrolní buňka" xfId="29" xr:uid="{00000000-0005-0000-0000-00004A000000}"/>
    <cellStyle name="Nadpis 1 2" xfId="30" xr:uid="{00000000-0005-0000-0000-00004B000000}"/>
    <cellStyle name="Nadpis 2 2" xfId="31" xr:uid="{00000000-0005-0000-0000-00004C000000}"/>
    <cellStyle name="Nadpis 3 2" xfId="32" xr:uid="{00000000-0005-0000-0000-00004D000000}"/>
    <cellStyle name="Nadpis 4 2" xfId="33" xr:uid="{00000000-0005-0000-0000-00004E000000}"/>
    <cellStyle name="Název" xfId="34" xr:uid="{00000000-0005-0000-0000-00004F000000}"/>
    <cellStyle name="Neutrální" xfId="35" xr:uid="{00000000-0005-0000-0000-000050000000}"/>
    <cellStyle name="Normálna" xfId="0" builtinId="0"/>
    <cellStyle name="Normálna 2" xfId="2" xr:uid="{00000000-0005-0000-0000-000051000000}"/>
    <cellStyle name="normálne_KLs" xfId="1" xr:uid="{02BFB093-6C19-4E22-9E43-D4E345ED0DF5}"/>
    <cellStyle name="Poznámka 2" xfId="36" xr:uid="{00000000-0005-0000-0000-000052000000}"/>
    <cellStyle name="Propojená buňka" xfId="37" xr:uid="{00000000-0005-0000-0000-000053000000}"/>
    <cellStyle name="Správně" xfId="38" xr:uid="{00000000-0005-0000-0000-000054000000}"/>
    <cellStyle name="TEXT" xfId="39" xr:uid="{00000000-0005-0000-0000-000055000000}"/>
    <cellStyle name="Text upozornění" xfId="40" xr:uid="{00000000-0005-0000-0000-000056000000}"/>
    <cellStyle name="TEXT1" xfId="41" xr:uid="{00000000-0005-0000-0000-000057000000}"/>
    <cellStyle name="Vstup 2" xfId="42" xr:uid="{00000000-0005-0000-0000-000058000000}"/>
    <cellStyle name="Výpočet 2" xfId="43" xr:uid="{00000000-0005-0000-0000-000059000000}"/>
    <cellStyle name="Výstup 2" xfId="44" xr:uid="{00000000-0005-0000-0000-00005A000000}"/>
    <cellStyle name="Vysvětlující text" xfId="45" xr:uid="{00000000-0005-0000-0000-00005B000000}"/>
    <cellStyle name="Zvýraznění 1" xfId="46" xr:uid="{00000000-0005-0000-0000-00005C000000}"/>
    <cellStyle name="Zvýraznění 2" xfId="47" xr:uid="{00000000-0005-0000-0000-00005D000000}"/>
    <cellStyle name="Zvýraznění 3" xfId="48" xr:uid="{00000000-0005-0000-0000-00005E000000}"/>
    <cellStyle name="Zvýraznění 4" xfId="49" xr:uid="{00000000-0005-0000-0000-00005F000000}"/>
    <cellStyle name="Zvýraznění 5" xfId="50" xr:uid="{00000000-0005-0000-0000-000060000000}"/>
    <cellStyle name="Zvýraznění 6" xfId="51" xr:uid="{00000000-0005-0000-0000-00006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LIENTI/OBEC%20MORAVSKY%20SVATY%20JAN/IBV_STARE%20IHRISKO_NOVE/PD/Mor.%20Sv.%20J&#225;n%20-%20IBV%20Ihrisko,%20SO%2007%20-%20slep&#253;%20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ia"/>
      <sheetName val="Prehlad"/>
    </sheetNames>
    <sheetDataSet>
      <sheetData sheetId="0"/>
      <sheetData sheetId="1"/>
      <sheetData sheetId="2">
        <row r="14">
          <cell r="J14">
            <v>0</v>
          </cell>
          <cell r="O14">
            <v>20</v>
          </cell>
        </row>
        <row r="15">
          <cell r="J15">
            <v>0</v>
          </cell>
          <cell r="O15">
            <v>20</v>
          </cell>
        </row>
        <row r="16">
          <cell r="J16">
            <v>0</v>
          </cell>
          <cell r="O16">
            <v>20</v>
          </cell>
        </row>
        <row r="17">
          <cell r="J17">
            <v>0</v>
          </cell>
          <cell r="O17">
            <v>20</v>
          </cell>
        </row>
        <row r="18">
          <cell r="J18">
            <v>0</v>
          </cell>
          <cell r="O18">
            <v>20</v>
          </cell>
        </row>
        <row r="19">
          <cell r="J19">
            <v>0</v>
          </cell>
          <cell r="O19">
            <v>20</v>
          </cell>
        </row>
        <row r="20">
          <cell r="J20">
            <v>0</v>
          </cell>
          <cell r="O20">
            <v>20</v>
          </cell>
        </row>
        <row r="21">
          <cell r="J21">
            <v>0</v>
          </cell>
          <cell r="O21">
            <v>20</v>
          </cell>
        </row>
        <row r="22">
          <cell r="J22">
            <v>0</v>
          </cell>
          <cell r="O22">
            <v>20</v>
          </cell>
        </row>
        <row r="23">
          <cell r="J23">
            <v>0</v>
          </cell>
          <cell r="O23">
            <v>20</v>
          </cell>
        </row>
        <row r="24">
          <cell r="J24">
            <v>0</v>
          </cell>
          <cell r="O24">
            <v>20</v>
          </cell>
        </row>
        <row r="25">
          <cell r="J25">
            <v>0</v>
          </cell>
          <cell r="O25">
            <v>20</v>
          </cell>
        </row>
        <row r="26">
          <cell r="J26">
            <v>0</v>
          </cell>
          <cell r="O26">
            <v>20</v>
          </cell>
        </row>
        <row r="27">
          <cell r="J27">
            <v>0</v>
          </cell>
          <cell r="O27">
            <v>20</v>
          </cell>
        </row>
        <row r="28">
          <cell r="J28">
            <v>0</v>
          </cell>
          <cell r="O28">
            <v>20</v>
          </cell>
        </row>
        <row r="29">
          <cell r="J29">
            <v>0</v>
          </cell>
          <cell r="O29">
            <v>20</v>
          </cell>
        </row>
        <row r="30">
          <cell r="J30">
            <v>0</v>
          </cell>
          <cell r="O30">
            <v>20</v>
          </cell>
        </row>
        <row r="31">
          <cell r="J31">
            <v>0</v>
          </cell>
          <cell r="O31">
            <v>20</v>
          </cell>
        </row>
        <row r="32">
          <cell r="J32">
            <v>0</v>
          </cell>
          <cell r="O32">
            <v>20</v>
          </cell>
        </row>
        <row r="33">
          <cell r="J33">
            <v>0</v>
          </cell>
          <cell r="O33">
            <v>20</v>
          </cell>
        </row>
        <row r="34">
          <cell r="J34">
            <v>0</v>
          </cell>
          <cell r="O34">
            <v>20</v>
          </cell>
        </row>
        <row r="35">
          <cell r="J35">
            <v>0</v>
          </cell>
          <cell r="O35">
            <v>20</v>
          </cell>
        </row>
        <row r="36">
          <cell r="J36">
            <v>0</v>
          </cell>
          <cell r="O36">
            <v>20</v>
          </cell>
        </row>
        <row r="38">
          <cell r="J38">
            <v>0</v>
          </cell>
          <cell r="O38">
            <v>20</v>
          </cell>
        </row>
        <row r="39">
          <cell r="J39">
            <v>0</v>
          </cell>
          <cell r="O39">
            <v>20</v>
          </cell>
        </row>
        <row r="41">
          <cell r="J41">
            <v>0</v>
          </cell>
          <cell r="O41">
            <v>20</v>
          </cell>
        </row>
        <row r="42">
          <cell r="J42">
            <v>0</v>
          </cell>
          <cell r="O42">
            <v>20</v>
          </cell>
        </row>
        <row r="43">
          <cell r="J43">
            <v>0</v>
          </cell>
          <cell r="O43">
            <v>20</v>
          </cell>
        </row>
        <row r="44">
          <cell r="J44">
            <v>0</v>
          </cell>
          <cell r="O44">
            <v>20</v>
          </cell>
        </row>
        <row r="45">
          <cell r="J45">
            <v>0</v>
          </cell>
        </row>
        <row r="48">
          <cell r="J48">
            <v>0</v>
          </cell>
          <cell r="O48">
            <v>20</v>
          </cell>
        </row>
        <row r="49">
          <cell r="J49">
            <v>0</v>
          </cell>
          <cell r="O49">
            <v>20</v>
          </cell>
        </row>
        <row r="51">
          <cell r="J51">
            <v>0</v>
          </cell>
          <cell r="O51">
            <v>20</v>
          </cell>
        </row>
        <row r="53">
          <cell r="J53">
            <v>0</v>
          </cell>
          <cell r="O53">
            <v>20</v>
          </cell>
        </row>
        <row r="54">
          <cell r="J54">
            <v>0</v>
          </cell>
          <cell r="O54">
            <v>20</v>
          </cell>
        </row>
        <row r="55">
          <cell r="J55">
            <v>0</v>
          </cell>
          <cell r="O55">
            <v>20</v>
          </cell>
        </row>
        <row r="56">
          <cell r="J56">
            <v>0</v>
          </cell>
          <cell r="O56">
            <v>20</v>
          </cell>
        </row>
        <row r="57">
          <cell r="J57">
            <v>0</v>
          </cell>
          <cell r="O57">
            <v>20</v>
          </cell>
        </row>
        <row r="58">
          <cell r="J58">
            <v>0</v>
          </cell>
          <cell r="O58">
            <v>20</v>
          </cell>
        </row>
        <row r="59">
          <cell r="J59">
            <v>0</v>
          </cell>
          <cell r="O59">
            <v>20</v>
          </cell>
        </row>
        <row r="60">
          <cell r="J60">
            <v>0</v>
          </cell>
        </row>
        <row r="62">
          <cell r="H62">
            <v>0</v>
          </cell>
          <cell r="I62">
            <v>0</v>
          </cell>
          <cell r="J62">
            <v>0</v>
          </cell>
        </row>
        <row r="64">
          <cell r="J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6C22-B041-4002-AC9F-60B5A57735CE}">
  <dimension ref="B1:AD29"/>
  <sheetViews>
    <sheetView showGridLines="0" showZeros="0" workbookViewId="0">
      <selection activeCell="B2" sqref="B2"/>
    </sheetView>
  </sheetViews>
  <sheetFormatPr defaultColWidth="9.140625" defaultRowHeight="12.75"/>
  <cols>
    <col min="1" max="1" width="0.7109375" style="52" customWidth="1"/>
    <col min="2" max="2" width="3.7109375" style="52" customWidth="1"/>
    <col min="3" max="3" width="6.85546875" style="52" customWidth="1"/>
    <col min="4" max="6" width="14" style="52" customWidth="1"/>
    <col min="7" max="7" width="3.85546875" style="52" customWidth="1"/>
    <col min="8" max="8" width="22.7109375" style="52" customWidth="1"/>
    <col min="9" max="9" width="14" style="52" customWidth="1"/>
    <col min="10" max="10" width="4.28515625" style="52" customWidth="1"/>
    <col min="11" max="11" width="19.7109375" style="52" customWidth="1"/>
    <col min="12" max="12" width="9.7109375" style="52" customWidth="1"/>
    <col min="13" max="13" width="14" style="52" customWidth="1"/>
    <col min="14" max="14" width="0.7109375" style="52" customWidth="1"/>
    <col min="15" max="15" width="1.42578125" style="52" customWidth="1"/>
    <col min="16" max="23" width="9.140625" style="52"/>
    <col min="24" max="25" width="5.7109375" style="52" customWidth="1"/>
    <col min="26" max="26" width="6.5703125" style="52" customWidth="1"/>
    <col min="27" max="27" width="21.42578125" style="52" customWidth="1"/>
    <col min="28" max="28" width="4.28515625" style="52" customWidth="1"/>
    <col min="29" max="29" width="8.28515625" style="52" customWidth="1"/>
    <col min="30" max="30" width="8.7109375" style="52" customWidth="1"/>
    <col min="31" max="256" width="9.140625" style="52"/>
    <col min="257" max="257" width="0.7109375" style="52" customWidth="1"/>
    <col min="258" max="258" width="3.7109375" style="52" customWidth="1"/>
    <col min="259" max="259" width="6.85546875" style="52" customWidth="1"/>
    <col min="260" max="262" width="14" style="52" customWidth="1"/>
    <col min="263" max="263" width="3.85546875" style="52" customWidth="1"/>
    <col min="264" max="264" width="22.7109375" style="52" customWidth="1"/>
    <col min="265" max="265" width="14" style="52" customWidth="1"/>
    <col min="266" max="266" width="4.28515625" style="52" customWidth="1"/>
    <col min="267" max="267" width="19.7109375" style="52" customWidth="1"/>
    <col min="268" max="268" width="9.7109375" style="52" customWidth="1"/>
    <col min="269" max="269" width="14" style="52" customWidth="1"/>
    <col min="270" max="270" width="0.7109375" style="52" customWidth="1"/>
    <col min="271" max="271" width="1.42578125" style="52" customWidth="1"/>
    <col min="272" max="279" width="9.140625" style="52"/>
    <col min="280" max="281" width="5.7109375" style="52" customWidth="1"/>
    <col min="282" max="282" width="6.5703125" style="52" customWidth="1"/>
    <col min="283" max="283" width="21.42578125" style="52" customWidth="1"/>
    <col min="284" max="284" width="4.28515625" style="52" customWidth="1"/>
    <col min="285" max="285" width="8.28515625" style="52" customWidth="1"/>
    <col min="286" max="286" width="8.7109375" style="52" customWidth="1"/>
    <col min="287" max="512" width="9.140625" style="52"/>
    <col min="513" max="513" width="0.7109375" style="52" customWidth="1"/>
    <col min="514" max="514" width="3.7109375" style="52" customWidth="1"/>
    <col min="515" max="515" width="6.85546875" style="52" customWidth="1"/>
    <col min="516" max="518" width="14" style="52" customWidth="1"/>
    <col min="519" max="519" width="3.85546875" style="52" customWidth="1"/>
    <col min="520" max="520" width="22.7109375" style="52" customWidth="1"/>
    <col min="521" max="521" width="14" style="52" customWidth="1"/>
    <col min="522" max="522" width="4.28515625" style="52" customWidth="1"/>
    <col min="523" max="523" width="19.7109375" style="52" customWidth="1"/>
    <col min="524" max="524" width="9.7109375" style="52" customWidth="1"/>
    <col min="525" max="525" width="14" style="52" customWidth="1"/>
    <col min="526" max="526" width="0.7109375" style="52" customWidth="1"/>
    <col min="527" max="527" width="1.42578125" style="52" customWidth="1"/>
    <col min="528" max="535" width="9.140625" style="52"/>
    <col min="536" max="537" width="5.7109375" style="52" customWidth="1"/>
    <col min="538" max="538" width="6.5703125" style="52" customWidth="1"/>
    <col min="539" max="539" width="21.42578125" style="52" customWidth="1"/>
    <col min="540" max="540" width="4.28515625" style="52" customWidth="1"/>
    <col min="541" max="541" width="8.28515625" style="52" customWidth="1"/>
    <col min="542" max="542" width="8.7109375" style="52" customWidth="1"/>
    <col min="543" max="768" width="9.140625" style="52"/>
    <col min="769" max="769" width="0.7109375" style="52" customWidth="1"/>
    <col min="770" max="770" width="3.7109375" style="52" customWidth="1"/>
    <col min="771" max="771" width="6.85546875" style="52" customWidth="1"/>
    <col min="772" max="774" width="14" style="52" customWidth="1"/>
    <col min="775" max="775" width="3.85546875" style="52" customWidth="1"/>
    <col min="776" max="776" width="22.7109375" style="52" customWidth="1"/>
    <col min="777" max="777" width="14" style="52" customWidth="1"/>
    <col min="778" max="778" width="4.28515625" style="52" customWidth="1"/>
    <col min="779" max="779" width="19.7109375" style="52" customWidth="1"/>
    <col min="780" max="780" width="9.7109375" style="52" customWidth="1"/>
    <col min="781" max="781" width="14" style="52" customWidth="1"/>
    <col min="782" max="782" width="0.7109375" style="52" customWidth="1"/>
    <col min="783" max="783" width="1.42578125" style="52" customWidth="1"/>
    <col min="784" max="791" width="9.140625" style="52"/>
    <col min="792" max="793" width="5.7109375" style="52" customWidth="1"/>
    <col min="794" max="794" width="6.5703125" style="52" customWidth="1"/>
    <col min="795" max="795" width="21.42578125" style="52" customWidth="1"/>
    <col min="796" max="796" width="4.28515625" style="52" customWidth="1"/>
    <col min="797" max="797" width="8.28515625" style="52" customWidth="1"/>
    <col min="798" max="798" width="8.7109375" style="52" customWidth="1"/>
    <col min="799" max="1024" width="9.140625" style="52"/>
    <col min="1025" max="1025" width="0.7109375" style="52" customWidth="1"/>
    <col min="1026" max="1026" width="3.7109375" style="52" customWidth="1"/>
    <col min="1027" max="1027" width="6.85546875" style="52" customWidth="1"/>
    <col min="1028" max="1030" width="14" style="52" customWidth="1"/>
    <col min="1031" max="1031" width="3.85546875" style="52" customWidth="1"/>
    <col min="1032" max="1032" width="22.7109375" style="52" customWidth="1"/>
    <col min="1033" max="1033" width="14" style="52" customWidth="1"/>
    <col min="1034" max="1034" width="4.28515625" style="52" customWidth="1"/>
    <col min="1035" max="1035" width="19.7109375" style="52" customWidth="1"/>
    <col min="1036" max="1036" width="9.7109375" style="52" customWidth="1"/>
    <col min="1037" max="1037" width="14" style="52" customWidth="1"/>
    <col min="1038" max="1038" width="0.7109375" style="52" customWidth="1"/>
    <col min="1039" max="1039" width="1.42578125" style="52" customWidth="1"/>
    <col min="1040" max="1047" width="9.140625" style="52"/>
    <col min="1048" max="1049" width="5.7109375" style="52" customWidth="1"/>
    <col min="1050" max="1050" width="6.5703125" style="52" customWidth="1"/>
    <col min="1051" max="1051" width="21.42578125" style="52" customWidth="1"/>
    <col min="1052" max="1052" width="4.28515625" style="52" customWidth="1"/>
    <col min="1053" max="1053" width="8.28515625" style="52" customWidth="1"/>
    <col min="1054" max="1054" width="8.7109375" style="52" customWidth="1"/>
    <col min="1055" max="1280" width="9.140625" style="52"/>
    <col min="1281" max="1281" width="0.7109375" style="52" customWidth="1"/>
    <col min="1282" max="1282" width="3.7109375" style="52" customWidth="1"/>
    <col min="1283" max="1283" width="6.85546875" style="52" customWidth="1"/>
    <col min="1284" max="1286" width="14" style="52" customWidth="1"/>
    <col min="1287" max="1287" width="3.85546875" style="52" customWidth="1"/>
    <col min="1288" max="1288" width="22.7109375" style="52" customWidth="1"/>
    <col min="1289" max="1289" width="14" style="52" customWidth="1"/>
    <col min="1290" max="1290" width="4.28515625" style="52" customWidth="1"/>
    <col min="1291" max="1291" width="19.7109375" style="52" customWidth="1"/>
    <col min="1292" max="1292" width="9.7109375" style="52" customWidth="1"/>
    <col min="1293" max="1293" width="14" style="52" customWidth="1"/>
    <col min="1294" max="1294" width="0.7109375" style="52" customWidth="1"/>
    <col min="1295" max="1295" width="1.42578125" style="52" customWidth="1"/>
    <col min="1296" max="1303" width="9.140625" style="52"/>
    <col min="1304" max="1305" width="5.7109375" style="52" customWidth="1"/>
    <col min="1306" max="1306" width="6.5703125" style="52" customWidth="1"/>
    <col min="1307" max="1307" width="21.42578125" style="52" customWidth="1"/>
    <col min="1308" max="1308" width="4.28515625" style="52" customWidth="1"/>
    <col min="1309" max="1309" width="8.28515625" style="52" customWidth="1"/>
    <col min="1310" max="1310" width="8.7109375" style="52" customWidth="1"/>
    <col min="1311" max="1536" width="9.140625" style="52"/>
    <col min="1537" max="1537" width="0.7109375" style="52" customWidth="1"/>
    <col min="1538" max="1538" width="3.7109375" style="52" customWidth="1"/>
    <col min="1539" max="1539" width="6.85546875" style="52" customWidth="1"/>
    <col min="1540" max="1542" width="14" style="52" customWidth="1"/>
    <col min="1543" max="1543" width="3.85546875" style="52" customWidth="1"/>
    <col min="1544" max="1544" width="22.7109375" style="52" customWidth="1"/>
    <col min="1545" max="1545" width="14" style="52" customWidth="1"/>
    <col min="1546" max="1546" width="4.28515625" style="52" customWidth="1"/>
    <col min="1547" max="1547" width="19.7109375" style="52" customWidth="1"/>
    <col min="1548" max="1548" width="9.7109375" style="52" customWidth="1"/>
    <col min="1549" max="1549" width="14" style="52" customWidth="1"/>
    <col min="1550" max="1550" width="0.7109375" style="52" customWidth="1"/>
    <col min="1551" max="1551" width="1.42578125" style="52" customWidth="1"/>
    <col min="1552" max="1559" width="9.140625" style="52"/>
    <col min="1560" max="1561" width="5.7109375" style="52" customWidth="1"/>
    <col min="1562" max="1562" width="6.5703125" style="52" customWidth="1"/>
    <col min="1563" max="1563" width="21.42578125" style="52" customWidth="1"/>
    <col min="1564" max="1564" width="4.28515625" style="52" customWidth="1"/>
    <col min="1565" max="1565" width="8.28515625" style="52" customWidth="1"/>
    <col min="1566" max="1566" width="8.7109375" style="52" customWidth="1"/>
    <col min="1567" max="1792" width="9.140625" style="52"/>
    <col min="1793" max="1793" width="0.7109375" style="52" customWidth="1"/>
    <col min="1794" max="1794" width="3.7109375" style="52" customWidth="1"/>
    <col min="1795" max="1795" width="6.85546875" style="52" customWidth="1"/>
    <col min="1796" max="1798" width="14" style="52" customWidth="1"/>
    <col min="1799" max="1799" width="3.85546875" style="52" customWidth="1"/>
    <col min="1800" max="1800" width="22.7109375" style="52" customWidth="1"/>
    <col min="1801" max="1801" width="14" style="52" customWidth="1"/>
    <col min="1802" max="1802" width="4.28515625" style="52" customWidth="1"/>
    <col min="1803" max="1803" width="19.7109375" style="52" customWidth="1"/>
    <col min="1804" max="1804" width="9.7109375" style="52" customWidth="1"/>
    <col min="1805" max="1805" width="14" style="52" customWidth="1"/>
    <col min="1806" max="1806" width="0.7109375" style="52" customWidth="1"/>
    <col min="1807" max="1807" width="1.42578125" style="52" customWidth="1"/>
    <col min="1808" max="1815" width="9.140625" style="52"/>
    <col min="1816" max="1817" width="5.7109375" style="52" customWidth="1"/>
    <col min="1818" max="1818" width="6.5703125" style="52" customWidth="1"/>
    <col min="1819" max="1819" width="21.42578125" style="52" customWidth="1"/>
    <col min="1820" max="1820" width="4.28515625" style="52" customWidth="1"/>
    <col min="1821" max="1821" width="8.28515625" style="52" customWidth="1"/>
    <col min="1822" max="1822" width="8.7109375" style="52" customWidth="1"/>
    <col min="1823" max="2048" width="9.140625" style="52"/>
    <col min="2049" max="2049" width="0.7109375" style="52" customWidth="1"/>
    <col min="2050" max="2050" width="3.7109375" style="52" customWidth="1"/>
    <col min="2051" max="2051" width="6.85546875" style="52" customWidth="1"/>
    <col min="2052" max="2054" width="14" style="52" customWidth="1"/>
    <col min="2055" max="2055" width="3.85546875" style="52" customWidth="1"/>
    <col min="2056" max="2056" width="22.7109375" style="52" customWidth="1"/>
    <col min="2057" max="2057" width="14" style="52" customWidth="1"/>
    <col min="2058" max="2058" width="4.28515625" style="52" customWidth="1"/>
    <col min="2059" max="2059" width="19.7109375" style="52" customWidth="1"/>
    <col min="2060" max="2060" width="9.7109375" style="52" customWidth="1"/>
    <col min="2061" max="2061" width="14" style="52" customWidth="1"/>
    <col min="2062" max="2062" width="0.7109375" style="52" customWidth="1"/>
    <col min="2063" max="2063" width="1.42578125" style="52" customWidth="1"/>
    <col min="2064" max="2071" width="9.140625" style="52"/>
    <col min="2072" max="2073" width="5.7109375" style="52" customWidth="1"/>
    <col min="2074" max="2074" width="6.5703125" style="52" customWidth="1"/>
    <col min="2075" max="2075" width="21.42578125" style="52" customWidth="1"/>
    <col min="2076" max="2076" width="4.28515625" style="52" customWidth="1"/>
    <col min="2077" max="2077" width="8.28515625" style="52" customWidth="1"/>
    <col min="2078" max="2078" width="8.7109375" style="52" customWidth="1"/>
    <col min="2079" max="2304" width="9.140625" style="52"/>
    <col min="2305" max="2305" width="0.7109375" style="52" customWidth="1"/>
    <col min="2306" max="2306" width="3.7109375" style="52" customWidth="1"/>
    <col min="2307" max="2307" width="6.85546875" style="52" customWidth="1"/>
    <col min="2308" max="2310" width="14" style="52" customWidth="1"/>
    <col min="2311" max="2311" width="3.85546875" style="52" customWidth="1"/>
    <col min="2312" max="2312" width="22.7109375" style="52" customWidth="1"/>
    <col min="2313" max="2313" width="14" style="52" customWidth="1"/>
    <col min="2314" max="2314" width="4.28515625" style="52" customWidth="1"/>
    <col min="2315" max="2315" width="19.7109375" style="52" customWidth="1"/>
    <col min="2316" max="2316" width="9.7109375" style="52" customWidth="1"/>
    <col min="2317" max="2317" width="14" style="52" customWidth="1"/>
    <col min="2318" max="2318" width="0.7109375" style="52" customWidth="1"/>
    <col min="2319" max="2319" width="1.42578125" style="52" customWidth="1"/>
    <col min="2320" max="2327" width="9.140625" style="52"/>
    <col min="2328" max="2329" width="5.7109375" style="52" customWidth="1"/>
    <col min="2330" max="2330" width="6.5703125" style="52" customWidth="1"/>
    <col min="2331" max="2331" width="21.42578125" style="52" customWidth="1"/>
    <col min="2332" max="2332" width="4.28515625" style="52" customWidth="1"/>
    <col min="2333" max="2333" width="8.28515625" style="52" customWidth="1"/>
    <col min="2334" max="2334" width="8.7109375" style="52" customWidth="1"/>
    <col min="2335" max="2560" width="9.140625" style="52"/>
    <col min="2561" max="2561" width="0.7109375" style="52" customWidth="1"/>
    <col min="2562" max="2562" width="3.7109375" style="52" customWidth="1"/>
    <col min="2563" max="2563" width="6.85546875" style="52" customWidth="1"/>
    <col min="2564" max="2566" width="14" style="52" customWidth="1"/>
    <col min="2567" max="2567" width="3.85546875" style="52" customWidth="1"/>
    <col min="2568" max="2568" width="22.7109375" style="52" customWidth="1"/>
    <col min="2569" max="2569" width="14" style="52" customWidth="1"/>
    <col min="2570" max="2570" width="4.28515625" style="52" customWidth="1"/>
    <col min="2571" max="2571" width="19.7109375" style="52" customWidth="1"/>
    <col min="2572" max="2572" width="9.7109375" style="52" customWidth="1"/>
    <col min="2573" max="2573" width="14" style="52" customWidth="1"/>
    <col min="2574" max="2574" width="0.7109375" style="52" customWidth="1"/>
    <col min="2575" max="2575" width="1.42578125" style="52" customWidth="1"/>
    <col min="2576" max="2583" width="9.140625" style="52"/>
    <col min="2584" max="2585" width="5.7109375" style="52" customWidth="1"/>
    <col min="2586" max="2586" width="6.5703125" style="52" customWidth="1"/>
    <col min="2587" max="2587" width="21.42578125" style="52" customWidth="1"/>
    <col min="2588" max="2588" width="4.28515625" style="52" customWidth="1"/>
    <col min="2589" max="2589" width="8.28515625" style="52" customWidth="1"/>
    <col min="2590" max="2590" width="8.7109375" style="52" customWidth="1"/>
    <col min="2591" max="2816" width="9.140625" style="52"/>
    <col min="2817" max="2817" width="0.7109375" style="52" customWidth="1"/>
    <col min="2818" max="2818" width="3.7109375" style="52" customWidth="1"/>
    <col min="2819" max="2819" width="6.85546875" style="52" customWidth="1"/>
    <col min="2820" max="2822" width="14" style="52" customWidth="1"/>
    <col min="2823" max="2823" width="3.85546875" style="52" customWidth="1"/>
    <col min="2824" max="2824" width="22.7109375" style="52" customWidth="1"/>
    <col min="2825" max="2825" width="14" style="52" customWidth="1"/>
    <col min="2826" max="2826" width="4.28515625" style="52" customWidth="1"/>
    <col min="2827" max="2827" width="19.7109375" style="52" customWidth="1"/>
    <col min="2828" max="2828" width="9.7109375" style="52" customWidth="1"/>
    <col min="2829" max="2829" width="14" style="52" customWidth="1"/>
    <col min="2830" max="2830" width="0.7109375" style="52" customWidth="1"/>
    <col min="2831" max="2831" width="1.42578125" style="52" customWidth="1"/>
    <col min="2832" max="2839" width="9.140625" style="52"/>
    <col min="2840" max="2841" width="5.7109375" style="52" customWidth="1"/>
    <col min="2842" max="2842" width="6.5703125" style="52" customWidth="1"/>
    <col min="2843" max="2843" width="21.42578125" style="52" customWidth="1"/>
    <col min="2844" max="2844" width="4.28515625" style="52" customWidth="1"/>
    <col min="2845" max="2845" width="8.28515625" style="52" customWidth="1"/>
    <col min="2846" max="2846" width="8.7109375" style="52" customWidth="1"/>
    <col min="2847" max="3072" width="9.140625" style="52"/>
    <col min="3073" max="3073" width="0.7109375" style="52" customWidth="1"/>
    <col min="3074" max="3074" width="3.7109375" style="52" customWidth="1"/>
    <col min="3075" max="3075" width="6.85546875" style="52" customWidth="1"/>
    <col min="3076" max="3078" width="14" style="52" customWidth="1"/>
    <col min="3079" max="3079" width="3.85546875" style="52" customWidth="1"/>
    <col min="3080" max="3080" width="22.7109375" style="52" customWidth="1"/>
    <col min="3081" max="3081" width="14" style="52" customWidth="1"/>
    <col min="3082" max="3082" width="4.28515625" style="52" customWidth="1"/>
    <col min="3083" max="3083" width="19.7109375" style="52" customWidth="1"/>
    <col min="3084" max="3084" width="9.7109375" style="52" customWidth="1"/>
    <col min="3085" max="3085" width="14" style="52" customWidth="1"/>
    <col min="3086" max="3086" width="0.7109375" style="52" customWidth="1"/>
    <col min="3087" max="3087" width="1.42578125" style="52" customWidth="1"/>
    <col min="3088" max="3095" width="9.140625" style="52"/>
    <col min="3096" max="3097" width="5.7109375" style="52" customWidth="1"/>
    <col min="3098" max="3098" width="6.5703125" style="52" customWidth="1"/>
    <col min="3099" max="3099" width="21.42578125" style="52" customWidth="1"/>
    <col min="3100" max="3100" width="4.28515625" style="52" customWidth="1"/>
    <col min="3101" max="3101" width="8.28515625" style="52" customWidth="1"/>
    <col min="3102" max="3102" width="8.7109375" style="52" customWidth="1"/>
    <col min="3103" max="3328" width="9.140625" style="52"/>
    <col min="3329" max="3329" width="0.7109375" style="52" customWidth="1"/>
    <col min="3330" max="3330" width="3.7109375" style="52" customWidth="1"/>
    <col min="3331" max="3331" width="6.85546875" style="52" customWidth="1"/>
    <col min="3332" max="3334" width="14" style="52" customWidth="1"/>
    <col min="3335" max="3335" width="3.85546875" style="52" customWidth="1"/>
    <col min="3336" max="3336" width="22.7109375" style="52" customWidth="1"/>
    <col min="3337" max="3337" width="14" style="52" customWidth="1"/>
    <col min="3338" max="3338" width="4.28515625" style="52" customWidth="1"/>
    <col min="3339" max="3339" width="19.7109375" style="52" customWidth="1"/>
    <col min="3340" max="3340" width="9.7109375" style="52" customWidth="1"/>
    <col min="3341" max="3341" width="14" style="52" customWidth="1"/>
    <col min="3342" max="3342" width="0.7109375" style="52" customWidth="1"/>
    <col min="3343" max="3343" width="1.42578125" style="52" customWidth="1"/>
    <col min="3344" max="3351" width="9.140625" style="52"/>
    <col min="3352" max="3353" width="5.7109375" style="52" customWidth="1"/>
    <col min="3354" max="3354" width="6.5703125" style="52" customWidth="1"/>
    <col min="3355" max="3355" width="21.42578125" style="52" customWidth="1"/>
    <col min="3356" max="3356" width="4.28515625" style="52" customWidth="1"/>
    <col min="3357" max="3357" width="8.28515625" style="52" customWidth="1"/>
    <col min="3358" max="3358" width="8.7109375" style="52" customWidth="1"/>
    <col min="3359" max="3584" width="9.140625" style="52"/>
    <col min="3585" max="3585" width="0.7109375" style="52" customWidth="1"/>
    <col min="3586" max="3586" width="3.7109375" style="52" customWidth="1"/>
    <col min="3587" max="3587" width="6.85546875" style="52" customWidth="1"/>
    <col min="3588" max="3590" width="14" style="52" customWidth="1"/>
    <col min="3591" max="3591" width="3.85546875" style="52" customWidth="1"/>
    <col min="3592" max="3592" width="22.7109375" style="52" customWidth="1"/>
    <col min="3593" max="3593" width="14" style="52" customWidth="1"/>
    <col min="3594" max="3594" width="4.28515625" style="52" customWidth="1"/>
    <col min="3595" max="3595" width="19.7109375" style="52" customWidth="1"/>
    <col min="3596" max="3596" width="9.7109375" style="52" customWidth="1"/>
    <col min="3597" max="3597" width="14" style="52" customWidth="1"/>
    <col min="3598" max="3598" width="0.7109375" style="52" customWidth="1"/>
    <col min="3599" max="3599" width="1.42578125" style="52" customWidth="1"/>
    <col min="3600" max="3607" width="9.140625" style="52"/>
    <col min="3608" max="3609" width="5.7109375" style="52" customWidth="1"/>
    <col min="3610" max="3610" width="6.5703125" style="52" customWidth="1"/>
    <col min="3611" max="3611" width="21.42578125" style="52" customWidth="1"/>
    <col min="3612" max="3612" width="4.28515625" style="52" customWidth="1"/>
    <col min="3613" max="3613" width="8.28515625" style="52" customWidth="1"/>
    <col min="3614" max="3614" width="8.7109375" style="52" customWidth="1"/>
    <col min="3615" max="3840" width="9.140625" style="52"/>
    <col min="3841" max="3841" width="0.7109375" style="52" customWidth="1"/>
    <col min="3842" max="3842" width="3.7109375" style="52" customWidth="1"/>
    <col min="3843" max="3843" width="6.85546875" style="52" customWidth="1"/>
    <col min="3844" max="3846" width="14" style="52" customWidth="1"/>
    <col min="3847" max="3847" width="3.85546875" style="52" customWidth="1"/>
    <col min="3848" max="3848" width="22.7109375" style="52" customWidth="1"/>
    <col min="3849" max="3849" width="14" style="52" customWidth="1"/>
    <col min="3850" max="3850" width="4.28515625" style="52" customWidth="1"/>
    <col min="3851" max="3851" width="19.7109375" style="52" customWidth="1"/>
    <col min="3852" max="3852" width="9.7109375" style="52" customWidth="1"/>
    <col min="3853" max="3853" width="14" style="52" customWidth="1"/>
    <col min="3854" max="3854" width="0.7109375" style="52" customWidth="1"/>
    <col min="3855" max="3855" width="1.42578125" style="52" customWidth="1"/>
    <col min="3856" max="3863" width="9.140625" style="52"/>
    <col min="3864" max="3865" width="5.7109375" style="52" customWidth="1"/>
    <col min="3866" max="3866" width="6.5703125" style="52" customWidth="1"/>
    <col min="3867" max="3867" width="21.42578125" style="52" customWidth="1"/>
    <col min="3868" max="3868" width="4.28515625" style="52" customWidth="1"/>
    <col min="3869" max="3869" width="8.28515625" style="52" customWidth="1"/>
    <col min="3870" max="3870" width="8.7109375" style="52" customWidth="1"/>
    <col min="3871" max="4096" width="9.140625" style="52"/>
    <col min="4097" max="4097" width="0.7109375" style="52" customWidth="1"/>
    <col min="4098" max="4098" width="3.7109375" style="52" customWidth="1"/>
    <col min="4099" max="4099" width="6.85546875" style="52" customWidth="1"/>
    <col min="4100" max="4102" width="14" style="52" customWidth="1"/>
    <col min="4103" max="4103" width="3.85546875" style="52" customWidth="1"/>
    <col min="4104" max="4104" width="22.7109375" style="52" customWidth="1"/>
    <col min="4105" max="4105" width="14" style="52" customWidth="1"/>
    <col min="4106" max="4106" width="4.28515625" style="52" customWidth="1"/>
    <col min="4107" max="4107" width="19.7109375" style="52" customWidth="1"/>
    <col min="4108" max="4108" width="9.7109375" style="52" customWidth="1"/>
    <col min="4109" max="4109" width="14" style="52" customWidth="1"/>
    <col min="4110" max="4110" width="0.7109375" style="52" customWidth="1"/>
    <col min="4111" max="4111" width="1.42578125" style="52" customWidth="1"/>
    <col min="4112" max="4119" width="9.140625" style="52"/>
    <col min="4120" max="4121" width="5.7109375" style="52" customWidth="1"/>
    <col min="4122" max="4122" width="6.5703125" style="52" customWidth="1"/>
    <col min="4123" max="4123" width="21.42578125" style="52" customWidth="1"/>
    <col min="4124" max="4124" width="4.28515625" style="52" customWidth="1"/>
    <col min="4125" max="4125" width="8.28515625" style="52" customWidth="1"/>
    <col min="4126" max="4126" width="8.7109375" style="52" customWidth="1"/>
    <col min="4127" max="4352" width="9.140625" style="52"/>
    <col min="4353" max="4353" width="0.7109375" style="52" customWidth="1"/>
    <col min="4354" max="4354" width="3.7109375" style="52" customWidth="1"/>
    <col min="4355" max="4355" width="6.85546875" style="52" customWidth="1"/>
    <col min="4356" max="4358" width="14" style="52" customWidth="1"/>
    <col min="4359" max="4359" width="3.85546875" style="52" customWidth="1"/>
    <col min="4360" max="4360" width="22.7109375" style="52" customWidth="1"/>
    <col min="4361" max="4361" width="14" style="52" customWidth="1"/>
    <col min="4362" max="4362" width="4.28515625" style="52" customWidth="1"/>
    <col min="4363" max="4363" width="19.7109375" style="52" customWidth="1"/>
    <col min="4364" max="4364" width="9.7109375" style="52" customWidth="1"/>
    <col min="4365" max="4365" width="14" style="52" customWidth="1"/>
    <col min="4366" max="4366" width="0.7109375" style="52" customWidth="1"/>
    <col min="4367" max="4367" width="1.42578125" style="52" customWidth="1"/>
    <col min="4368" max="4375" width="9.140625" style="52"/>
    <col min="4376" max="4377" width="5.7109375" style="52" customWidth="1"/>
    <col min="4378" max="4378" width="6.5703125" style="52" customWidth="1"/>
    <col min="4379" max="4379" width="21.42578125" style="52" customWidth="1"/>
    <col min="4380" max="4380" width="4.28515625" style="52" customWidth="1"/>
    <col min="4381" max="4381" width="8.28515625" style="52" customWidth="1"/>
    <col min="4382" max="4382" width="8.7109375" style="52" customWidth="1"/>
    <col min="4383" max="4608" width="9.140625" style="52"/>
    <col min="4609" max="4609" width="0.7109375" style="52" customWidth="1"/>
    <col min="4610" max="4610" width="3.7109375" style="52" customWidth="1"/>
    <col min="4611" max="4611" width="6.85546875" style="52" customWidth="1"/>
    <col min="4612" max="4614" width="14" style="52" customWidth="1"/>
    <col min="4615" max="4615" width="3.85546875" style="52" customWidth="1"/>
    <col min="4616" max="4616" width="22.7109375" style="52" customWidth="1"/>
    <col min="4617" max="4617" width="14" style="52" customWidth="1"/>
    <col min="4618" max="4618" width="4.28515625" style="52" customWidth="1"/>
    <col min="4619" max="4619" width="19.7109375" style="52" customWidth="1"/>
    <col min="4620" max="4620" width="9.7109375" style="52" customWidth="1"/>
    <col min="4621" max="4621" width="14" style="52" customWidth="1"/>
    <col min="4622" max="4622" width="0.7109375" style="52" customWidth="1"/>
    <col min="4623" max="4623" width="1.42578125" style="52" customWidth="1"/>
    <col min="4624" max="4631" width="9.140625" style="52"/>
    <col min="4632" max="4633" width="5.7109375" style="52" customWidth="1"/>
    <col min="4634" max="4634" width="6.5703125" style="52" customWidth="1"/>
    <col min="4635" max="4635" width="21.42578125" style="52" customWidth="1"/>
    <col min="4636" max="4636" width="4.28515625" style="52" customWidth="1"/>
    <col min="4637" max="4637" width="8.28515625" style="52" customWidth="1"/>
    <col min="4638" max="4638" width="8.7109375" style="52" customWidth="1"/>
    <col min="4639" max="4864" width="9.140625" style="52"/>
    <col min="4865" max="4865" width="0.7109375" style="52" customWidth="1"/>
    <col min="4866" max="4866" width="3.7109375" style="52" customWidth="1"/>
    <col min="4867" max="4867" width="6.85546875" style="52" customWidth="1"/>
    <col min="4868" max="4870" width="14" style="52" customWidth="1"/>
    <col min="4871" max="4871" width="3.85546875" style="52" customWidth="1"/>
    <col min="4872" max="4872" width="22.7109375" style="52" customWidth="1"/>
    <col min="4873" max="4873" width="14" style="52" customWidth="1"/>
    <col min="4874" max="4874" width="4.28515625" style="52" customWidth="1"/>
    <col min="4875" max="4875" width="19.7109375" style="52" customWidth="1"/>
    <col min="4876" max="4876" width="9.7109375" style="52" customWidth="1"/>
    <col min="4877" max="4877" width="14" style="52" customWidth="1"/>
    <col min="4878" max="4878" width="0.7109375" style="52" customWidth="1"/>
    <col min="4879" max="4879" width="1.42578125" style="52" customWidth="1"/>
    <col min="4880" max="4887" width="9.140625" style="52"/>
    <col min="4888" max="4889" width="5.7109375" style="52" customWidth="1"/>
    <col min="4890" max="4890" width="6.5703125" style="52" customWidth="1"/>
    <col min="4891" max="4891" width="21.42578125" style="52" customWidth="1"/>
    <col min="4892" max="4892" width="4.28515625" style="52" customWidth="1"/>
    <col min="4893" max="4893" width="8.28515625" style="52" customWidth="1"/>
    <col min="4894" max="4894" width="8.7109375" style="52" customWidth="1"/>
    <col min="4895" max="5120" width="9.140625" style="52"/>
    <col min="5121" max="5121" width="0.7109375" style="52" customWidth="1"/>
    <col min="5122" max="5122" width="3.7109375" style="52" customWidth="1"/>
    <col min="5123" max="5123" width="6.85546875" style="52" customWidth="1"/>
    <col min="5124" max="5126" width="14" style="52" customWidth="1"/>
    <col min="5127" max="5127" width="3.85546875" style="52" customWidth="1"/>
    <col min="5128" max="5128" width="22.7109375" style="52" customWidth="1"/>
    <col min="5129" max="5129" width="14" style="52" customWidth="1"/>
    <col min="5130" max="5130" width="4.28515625" style="52" customWidth="1"/>
    <col min="5131" max="5131" width="19.7109375" style="52" customWidth="1"/>
    <col min="5132" max="5132" width="9.7109375" style="52" customWidth="1"/>
    <col min="5133" max="5133" width="14" style="52" customWidth="1"/>
    <col min="5134" max="5134" width="0.7109375" style="52" customWidth="1"/>
    <col min="5135" max="5135" width="1.42578125" style="52" customWidth="1"/>
    <col min="5136" max="5143" width="9.140625" style="52"/>
    <col min="5144" max="5145" width="5.7109375" style="52" customWidth="1"/>
    <col min="5146" max="5146" width="6.5703125" style="52" customWidth="1"/>
    <col min="5147" max="5147" width="21.42578125" style="52" customWidth="1"/>
    <col min="5148" max="5148" width="4.28515625" style="52" customWidth="1"/>
    <col min="5149" max="5149" width="8.28515625" style="52" customWidth="1"/>
    <col min="5150" max="5150" width="8.7109375" style="52" customWidth="1"/>
    <col min="5151" max="5376" width="9.140625" style="52"/>
    <col min="5377" max="5377" width="0.7109375" style="52" customWidth="1"/>
    <col min="5378" max="5378" width="3.7109375" style="52" customWidth="1"/>
    <col min="5379" max="5379" width="6.85546875" style="52" customWidth="1"/>
    <col min="5380" max="5382" width="14" style="52" customWidth="1"/>
    <col min="5383" max="5383" width="3.85546875" style="52" customWidth="1"/>
    <col min="5384" max="5384" width="22.7109375" style="52" customWidth="1"/>
    <col min="5385" max="5385" width="14" style="52" customWidth="1"/>
    <col min="5386" max="5386" width="4.28515625" style="52" customWidth="1"/>
    <col min="5387" max="5387" width="19.7109375" style="52" customWidth="1"/>
    <col min="5388" max="5388" width="9.7109375" style="52" customWidth="1"/>
    <col min="5389" max="5389" width="14" style="52" customWidth="1"/>
    <col min="5390" max="5390" width="0.7109375" style="52" customWidth="1"/>
    <col min="5391" max="5391" width="1.42578125" style="52" customWidth="1"/>
    <col min="5392" max="5399" width="9.140625" style="52"/>
    <col min="5400" max="5401" width="5.7109375" style="52" customWidth="1"/>
    <col min="5402" max="5402" width="6.5703125" style="52" customWidth="1"/>
    <col min="5403" max="5403" width="21.42578125" style="52" customWidth="1"/>
    <col min="5404" max="5404" width="4.28515625" style="52" customWidth="1"/>
    <col min="5405" max="5405" width="8.28515625" style="52" customWidth="1"/>
    <col min="5406" max="5406" width="8.7109375" style="52" customWidth="1"/>
    <col min="5407" max="5632" width="9.140625" style="52"/>
    <col min="5633" max="5633" width="0.7109375" style="52" customWidth="1"/>
    <col min="5634" max="5634" width="3.7109375" style="52" customWidth="1"/>
    <col min="5635" max="5635" width="6.85546875" style="52" customWidth="1"/>
    <col min="5636" max="5638" width="14" style="52" customWidth="1"/>
    <col min="5639" max="5639" width="3.85546875" style="52" customWidth="1"/>
    <col min="5640" max="5640" width="22.7109375" style="52" customWidth="1"/>
    <col min="5641" max="5641" width="14" style="52" customWidth="1"/>
    <col min="5642" max="5642" width="4.28515625" style="52" customWidth="1"/>
    <col min="5643" max="5643" width="19.7109375" style="52" customWidth="1"/>
    <col min="5644" max="5644" width="9.7109375" style="52" customWidth="1"/>
    <col min="5645" max="5645" width="14" style="52" customWidth="1"/>
    <col min="5646" max="5646" width="0.7109375" style="52" customWidth="1"/>
    <col min="5647" max="5647" width="1.42578125" style="52" customWidth="1"/>
    <col min="5648" max="5655" width="9.140625" style="52"/>
    <col min="5656" max="5657" width="5.7109375" style="52" customWidth="1"/>
    <col min="5658" max="5658" width="6.5703125" style="52" customWidth="1"/>
    <col min="5659" max="5659" width="21.42578125" style="52" customWidth="1"/>
    <col min="5660" max="5660" width="4.28515625" style="52" customWidth="1"/>
    <col min="5661" max="5661" width="8.28515625" style="52" customWidth="1"/>
    <col min="5662" max="5662" width="8.7109375" style="52" customWidth="1"/>
    <col min="5663" max="5888" width="9.140625" style="52"/>
    <col min="5889" max="5889" width="0.7109375" style="52" customWidth="1"/>
    <col min="5890" max="5890" width="3.7109375" style="52" customWidth="1"/>
    <col min="5891" max="5891" width="6.85546875" style="52" customWidth="1"/>
    <col min="5892" max="5894" width="14" style="52" customWidth="1"/>
    <col min="5895" max="5895" width="3.85546875" style="52" customWidth="1"/>
    <col min="5896" max="5896" width="22.7109375" style="52" customWidth="1"/>
    <col min="5897" max="5897" width="14" style="52" customWidth="1"/>
    <col min="5898" max="5898" width="4.28515625" style="52" customWidth="1"/>
    <col min="5899" max="5899" width="19.7109375" style="52" customWidth="1"/>
    <col min="5900" max="5900" width="9.7109375" style="52" customWidth="1"/>
    <col min="5901" max="5901" width="14" style="52" customWidth="1"/>
    <col min="5902" max="5902" width="0.7109375" style="52" customWidth="1"/>
    <col min="5903" max="5903" width="1.42578125" style="52" customWidth="1"/>
    <col min="5904" max="5911" width="9.140625" style="52"/>
    <col min="5912" max="5913" width="5.7109375" style="52" customWidth="1"/>
    <col min="5914" max="5914" width="6.5703125" style="52" customWidth="1"/>
    <col min="5915" max="5915" width="21.42578125" style="52" customWidth="1"/>
    <col min="5916" max="5916" width="4.28515625" style="52" customWidth="1"/>
    <col min="5917" max="5917" width="8.28515625" style="52" customWidth="1"/>
    <col min="5918" max="5918" width="8.7109375" style="52" customWidth="1"/>
    <col min="5919" max="6144" width="9.140625" style="52"/>
    <col min="6145" max="6145" width="0.7109375" style="52" customWidth="1"/>
    <col min="6146" max="6146" width="3.7109375" style="52" customWidth="1"/>
    <col min="6147" max="6147" width="6.85546875" style="52" customWidth="1"/>
    <col min="6148" max="6150" width="14" style="52" customWidth="1"/>
    <col min="6151" max="6151" width="3.85546875" style="52" customWidth="1"/>
    <col min="6152" max="6152" width="22.7109375" style="52" customWidth="1"/>
    <col min="6153" max="6153" width="14" style="52" customWidth="1"/>
    <col min="6154" max="6154" width="4.28515625" style="52" customWidth="1"/>
    <col min="6155" max="6155" width="19.7109375" style="52" customWidth="1"/>
    <col min="6156" max="6156" width="9.7109375" style="52" customWidth="1"/>
    <col min="6157" max="6157" width="14" style="52" customWidth="1"/>
    <col min="6158" max="6158" width="0.7109375" style="52" customWidth="1"/>
    <col min="6159" max="6159" width="1.42578125" style="52" customWidth="1"/>
    <col min="6160" max="6167" width="9.140625" style="52"/>
    <col min="6168" max="6169" width="5.7109375" style="52" customWidth="1"/>
    <col min="6170" max="6170" width="6.5703125" style="52" customWidth="1"/>
    <col min="6171" max="6171" width="21.42578125" style="52" customWidth="1"/>
    <col min="6172" max="6172" width="4.28515625" style="52" customWidth="1"/>
    <col min="6173" max="6173" width="8.28515625" style="52" customWidth="1"/>
    <col min="6174" max="6174" width="8.7109375" style="52" customWidth="1"/>
    <col min="6175" max="6400" width="9.140625" style="52"/>
    <col min="6401" max="6401" width="0.7109375" style="52" customWidth="1"/>
    <col min="6402" max="6402" width="3.7109375" style="52" customWidth="1"/>
    <col min="6403" max="6403" width="6.85546875" style="52" customWidth="1"/>
    <col min="6404" max="6406" width="14" style="52" customWidth="1"/>
    <col min="6407" max="6407" width="3.85546875" style="52" customWidth="1"/>
    <col min="6408" max="6408" width="22.7109375" style="52" customWidth="1"/>
    <col min="6409" max="6409" width="14" style="52" customWidth="1"/>
    <col min="6410" max="6410" width="4.28515625" style="52" customWidth="1"/>
    <col min="6411" max="6411" width="19.7109375" style="52" customWidth="1"/>
    <col min="6412" max="6412" width="9.7109375" style="52" customWidth="1"/>
    <col min="6413" max="6413" width="14" style="52" customWidth="1"/>
    <col min="6414" max="6414" width="0.7109375" style="52" customWidth="1"/>
    <col min="6415" max="6415" width="1.42578125" style="52" customWidth="1"/>
    <col min="6416" max="6423" width="9.140625" style="52"/>
    <col min="6424" max="6425" width="5.7109375" style="52" customWidth="1"/>
    <col min="6426" max="6426" width="6.5703125" style="52" customWidth="1"/>
    <col min="6427" max="6427" width="21.42578125" style="52" customWidth="1"/>
    <col min="6428" max="6428" width="4.28515625" style="52" customWidth="1"/>
    <col min="6429" max="6429" width="8.28515625" style="52" customWidth="1"/>
    <col min="6430" max="6430" width="8.7109375" style="52" customWidth="1"/>
    <col min="6431" max="6656" width="9.140625" style="52"/>
    <col min="6657" max="6657" width="0.7109375" style="52" customWidth="1"/>
    <col min="6658" max="6658" width="3.7109375" style="52" customWidth="1"/>
    <col min="6659" max="6659" width="6.85546875" style="52" customWidth="1"/>
    <col min="6660" max="6662" width="14" style="52" customWidth="1"/>
    <col min="6663" max="6663" width="3.85546875" style="52" customWidth="1"/>
    <col min="6664" max="6664" width="22.7109375" style="52" customWidth="1"/>
    <col min="6665" max="6665" width="14" style="52" customWidth="1"/>
    <col min="6666" max="6666" width="4.28515625" style="52" customWidth="1"/>
    <col min="6667" max="6667" width="19.7109375" style="52" customWidth="1"/>
    <col min="6668" max="6668" width="9.7109375" style="52" customWidth="1"/>
    <col min="6669" max="6669" width="14" style="52" customWidth="1"/>
    <col min="6670" max="6670" width="0.7109375" style="52" customWidth="1"/>
    <col min="6671" max="6671" width="1.42578125" style="52" customWidth="1"/>
    <col min="6672" max="6679" width="9.140625" style="52"/>
    <col min="6680" max="6681" width="5.7109375" style="52" customWidth="1"/>
    <col min="6682" max="6682" width="6.5703125" style="52" customWidth="1"/>
    <col min="6683" max="6683" width="21.42578125" style="52" customWidth="1"/>
    <col min="6684" max="6684" width="4.28515625" style="52" customWidth="1"/>
    <col min="6685" max="6685" width="8.28515625" style="52" customWidth="1"/>
    <col min="6686" max="6686" width="8.7109375" style="52" customWidth="1"/>
    <col min="6687" max="6912" width="9.140625" style="52"/>
    <col min="6913" max="6913" width="0.7109375" style="52" customWidth="1"/>
    <col min="6914" max="6914" width="3.7109375" style="52" customWidth="1"/>
    <col min="6915" max="6915" width="6.85546875" style="52" customWidth="1"/>
    <col min="6916" max="6918" width="14" style="52" customWidth="1"/>
    <col min="6919" max="6919" width="3.85546875" style="52" customWidth="1"/>
    <col min="6920" max="6920" width="22.7109375" style="52" customWidth="1"/>
    <col min="6921" max="6921" width="14" style="52" customWidth="1"/>
    <col min="6922" max="6922" width="4.28515625" style="52" customWidth="1"/>
    <col min="6923" max="6923" width="19.7109375" style="52" customWidth="1"/>
    <col min="6924" max="6924" width="9.7109375" style="52" customWidth="1"/>
    <col min="6925" max="6925" width="14" style="52" customWidth="1"/>
    <col min="6926" max="6926" width="0.7109375" style="52" customWidth="1"/>
    <col min="6927" max="6927" width="1.42578125" style="52" customWidth="1"/>
    <col min="6928" max="6935" width="9.140625" style="52"/>
    <col min="6936" max="6937" width="5.7109375" style="52" customWidth="1"/>
    <col min="6938" max="6938" width="6.5703125" style="52" customWidth="1"/>
    <col min="6939" max="6939" width="21.42578125" style="52" customWidth="1"/>
    <col min="6940" max="6940" width="4.28515625" style="52" customWidth="1"/>
    <col min="6941" max="6941" width="8.28515625" style="52" customWidth="1"/>
    <col min="6942" max="6942" width="8.7109375" style="52" customWidth="1"/>
    <col min="6943" max="7168" width="9.140625" style="52"/>
    <col min="7169" max="7169" width="0.7109375" style="52" customWidth="1"/>
    <col min="7170" max="7170" width="3.7109375" style="52" customWidth="1"/>
    <col min="7171" max="7171" width="6.85546875" style="52" customWidth="1"/>
    <col min="7172" max="7174" width="14" style="52" customWidth="1"/>
    <col min="7175" max="7175" width="3.85546875" style="52" customWidth="1"/>
    <col min="7176" max="7176" width="22.7109375" style="52" customWidth="1"/>
    <col min="7177" max="7177" width="14" style="52" customWidth="1"/>
    <col min="7178" max="7178" width="4.28515625" style="52" customWidth="1"/>
    <col min="7179" max="7179" width="19.7109375" style="52" customWidth="1"/>
    <col min="7180" max="7180" width="9.7109375" style="52" customWidth="1"/>
    <col min="7181" max="7181" width="14" style="52" customWidth="1"/>
    <col min="7182" max="7182" width="0.7109375" style="52" customWidth="1"/>
    <col min="7183" max="7183" width="1.42578125" style="52" customWidth="1"/>
    <col min="7184" max="7191" width="9.140625" style="52"/>
    <col min="7192" max="7193" width="5.7109375" style="52" customWidth="1"/>
    <col min="7194" max="7194" width="6.5703125" style="52" customWidth="1"/>
    <col min="7195" max="7195" width="21.42578125" style="52" customWidth="1"/>
    <col min="7196" max="7196" width="4.28515625" style="52" customWidth="1"/>
    <col min="7197" max="7197" width="8.28515625" style="52" customWidth="1"/>
    <col min="7198" max="7198" width="8.7109375" style="52" customWidth="1"/>
    <col min="7199" max="7424" width="9.140625" style="52"/>
    <col min="7425" max="7425" width="0.7109375" style="52" customWidth="1"/>
    <col min="7426" max="7426" width="3.7109375" style="52" customWidth="1"/>
    <col min="7427" max="7427" width="6.85546875" style="52" customWidth="1"/>
    <col min="7428" max="7430" width="14" style="52" customWidth="1"/>
    <col min="7431" max="7431" width="3.85546875" style="52" customWidth="1"/>
    <col min="7432" max="7432" width="22.7109375" style="52" customWidth="1"/>
    <col min="7433" max="7433" width="14" style="52" customWidth="1"/>
    <col min="7434" max="7434" width="4.28515625" style="52" customWidth="1"/>
    <col min="7435" max="7435" width="19.7109375" style="52" customWidth="1"/>
    <col min="7436" max="7436" width="9.7109375" style="52" customWidth="1"/>
    <col min="7437" max="7437" width="14" style="52" customWidth="1"/>
    <col min="7438" max="7438" width="0.7109375" style="52" customWidth="1"/>
    <col min="7439" max="7439" width="1.42578125" style="52" customWidth="1"/>
    <col min="7440" max="7447" width="9.140625" style="52"/>
    <col min="7448" max="7449" width="5.7109375" style="52" customWidth="1"/>
    <col min="7450" max="7450" width="6.5703125" style="52" customWidth="1"/>
    <col min="7451" max="7451" width="21.42578125" style="52" customWidth="1"/>
    <col min="7452" max="7452" width="4.28515625" style="52" customWidth="1"/>
    <col min="7453" max="7453" width="8.28515625" style="52" customWidth="1"/>
    <col min="7454" max="7454" width="8.7109375" style="52" customWidth="1"/>
    <col min="7455" max="7680" width="9.140625" style="52"/>
    <col min="7681" max="7681" width="0.7109375" style="52" customWidth="1"/>
    <col min="7682" max="7682" width="3.7109375" style="52" customWidth="1"/>
    <col min="7683" max="7683" width="6.85546875" style="52" customWidth="1"/>
    <col min="7684" max="7686" width="14" style="52" customWidth="1"/>
    <col min="7687" max="7687" width="3.85546875" style="52" customWidth="1"/>
    <col min="7688" max="7688" width="22.7109375" style="52" customWidth="1"/>
    <col min="7689" max="7689" width="14" style="52" customWidth="1"/>
    <col min="7690" max="7690" width="4.28515625" style="52" customWidth="1"/>
    <col min="7691" max="7691" width="19.7109375" style="52" customWidth="1"/>
    <col min="7692" max="7692" width="9.7109375" style="52" customWidth="1"/>
    <col min="7693" max="7693" width="14" style="52" customWidth="1"/>
    <col min="7694" max="7694" width="0.7109375" style="52" customWidth="1"/>
    <col min="7695" max="7695" width="1.42578125" style="52" customWidth="1"/>
    <col min="7696" max="7703" width="9.140625" style="52"/>
    <col min="7704" max="7705" width="5.7109375" style="52" customWidth="1"/>
    <col min="7706" max="7706" width="6.5703125" style="52" customWidth="1"/>
    <col min="7707" max="7707" width="21.42578125" style="52" customWidth="1"/>
    <col min="7708" max="7708" width="4.28515625" style="52" customWidth="1"/>
    <col min="7709" max="7709" width="8.28515625" style="52" customWidth="1"/>
    <col min="7710" max="7710" width="8.7109375" style="52" customWidth="1"/>
    <col min="7711" max="7936" width="9.140625" style="52"/>
    <col min="7937" max="7937" width="0.7109375" style="52" customWidth="1"/>
    <col min="7938" max="7938" width="3.7109375" style="52" customWidth="1"/>
    <col min="7939" max="7939" width="6.85546875" style="52" customWidth="1"/>
    <col min="7940" max="7942" width="14" style="52" customWidth="1"/>
    <col min="7943" max="7943" width="3.85546875" style="52" customWidth="1"/>
    <col min="7944" max="7944" width="22.7109375" style="52" customWidth="1"/>
    <col min="7945" max="7945" width="14" style="52" customWidth="1"/>
    <col min="7946" max="7946" width="4.28515625" style="52" customWidth="1"/>
    <col min="7947" max="7947" width="19.7109375" style="52" customWidth="1"/>
    <col min="7948" max="7948" width="9.7109375" style="52" customWidth="1"/>
    <col min="7949" max="7949" width="14" style="52" customWidth="1"/>
    <col min="7950" max="7950" width="0.7109375" style="52" customWidth="1"/>
    <col min="7951" max="7951" width="1.42578125" style="52" customWidth="1"/>
    <col min="7952" max="7959" width="9.140625" style="52"/>
    <col min="7960" max="7961" width="5.7109375" style="52" customWidth="1"/>
    <col min="7962" max="7962" width="6.5703125" style="52" customWidth="1"/>
    <col min="7963" max="7963" width="21.42578125" style="52" customWidth="1"/>
    <col min="7964" max="7964" width="4.28515625" style="52" customWidth="1"/>
    <col min="7965" max="7965" width="8.28515625" style="52" customWidth="1"/>
    <col min="7966" max="7966" width="8.7109375" style="52" customWidth="1"/>
    <col min="7967" max="8192" width="9.140625" style="52"/>
    <col min="8193" max="8193" width="0.7109375" style="52" customWidth="1"/>
    <col min="8194" max="8194" width="3.7109375" style="52" customWidth="1"/>
    <col min="8195" max="8195" width="6.85546875" style="52" customWidth="1"/>
    <col min="8196" max="8198" width="14" style="52" customWidth="1"/>
    <col min="8199" max="8199" width="3.85546875" style="52" customWidth="1"/>
    <col min="8200" max="8200" width="22.7109375" style="52" customWidth="1"/>
    <col min="8201" max="8201" width="14" style="52" customWidth="1"/>
    <col min="8202" max="8202" width="4.28515625" style="52" customWidth="1"/>
    <col min="8203" max="8203" width="19.7109375" style="52" customWidth="1"/>
    <col min="8204" max="8204" width="9.7109375" style="52" customWidth="1"/>
    <col min="8205" max="8205" width="14" style="52" customWidth="1"/>
    <col min="8206" max="8206" width="0.7109375" style="52" customWidth="1"/>
    <col min="8207" max="8207" width="1.42578125" style="52" customWidth="1"/>
    <col min="8208" max="8215" width="9.140625" style="52"/>
    <col min="8216" max="8217" width="5.7109375" style="52" customWidth="1"/>
    <col min="8218" max="8218" width="6.5703125" style="52" customWidth="1"/>
    <col min="8219" max="8219" width="21.42578125" style="52" customWidth="1"/>
    <col min="8220" max="8220" width="4.28515625" style="52" customWidth="1"/>
    <col min="8221" max="8221" width="8.28515625" style="52" customWidth="1"/>
    <col min="8222" max="8222" width="8.7109375" style="52" customWidth="1"/>
    <col min="8223" max="8448" width="9.140625" style="52"/>
    <col min="8449" max="8449" width="0.7109375" style="52" customWidth="1"/>
    <col min="8450" max="8450" width="3.7109375" style="52" customWidth="1"/>
    <col min="8451" max="8451" width="6.85546875" style="52" customWidth="1"/>
    <col min="8452" max="8454" width="14" style="52" customWidth="1"/>
    <col min="8455" max="8455" width="3.85546875" style="52" customWidth="1"/>
    <col min="8456" max="8456" width="22.7109375" style="52" customWidth="1"/>
    <col min="8457" max="8457" width="14" style="52" customWidth="1"/>
    <col min="8458" max="8458" width="4.28515625" style="52" customWidth="1"/>
    <col min="8459" max="8459" width="19.7109375" style="52" customWidth="1"/>
    <col min="8460" max="8460" width="9.7109375" style="52" customWidth="1"/>
    <col min="8461" max="8461" width="14" style="52" customWidth="1"/>
    <col min="8462" max="8462" width="0.7109375" style="52" customWidth="1"/>
    <col min="8463" max="8463" width="1.42578125" style="52" customWidth="1"/>
    <col min="8464" max="8471" width="9.140625" style="52"/>
    <col min="8472" max="8473" width="5.7109375" style="52" customWidth="1"/>
    <col min="8474" max="8474" width="6.5703125" style="52" customWidth="1"/>
    <col min="8475" max="8475" width="21.42578125" style="52" customWidth="1"/>
    <col min="8476" max="8476" width="4.28515625" style="52" customWidth="1"/>
    <col min="8477" max="8477" width="8.28515625" style="52" customWidth="1"/>
    <col min="8478" max="8478" width="8.7109375" style="52" customWidth="1"/>
    <col min="8479" max="8704" width="9.140625" style="52"/>
    <col min="8705" max="8705" width="0.7109375" style="52" customWidth="1"/>
    <col min="8706" max="8706" width="3.7109375" style="52" customWidth="1"/>
    <col min="8707" max="8707" width="6.85546875" style="52" customWidth="1"/>
    <col min="8708" max="8710" width="14" style="52" customWidth="1"/>
    <col min="8711" max="8711" width="3.85546875" style="52" customWidth="1"/>
    <col min="8712" max="8712" width="22.7109375" style="52" customWidth="1"/>
    <col min="8713" max="8713" width="14" style="52" customWidth="1"/>
    <col min="8714" max="8714" width="4.28515625" style="52" customWidth="1"/>
    <col min="8715" max="8715" width="19.7109375" style="52" customWidth="1"/>
    <col min="8716" max="8716" width="9.7109375" style="52" customWidth="1"/>
    <col min="8717" max="8717" width="14" style="52" customWidth="1"/>
    <col min="8718" max="8718" width="0.7109375" style="52" customWidth="1"/>
    <col min="8719" max="8719" width="1.42578125" style="52" customWidth="1"/>
    <col min="8720" max="8727" width="9.140625" style="52"/>
    <col min="8728" max="8729" width="5.7109375" style="52" customWidth="1"/>
    <col min="8730" max="8730" width="6.5703125" style="52" customWidth="1"/>
    <col min="8731" max="8731" width="21.42578125" style="52" customWidth="1"/>
    <col min="8732" max="8732" width="4.28515625" style="52" customWidth="1"/>
    <col min="8733" max="8733" width="8.28515625" style="52" customWidth="1"/>
    <col min="8734" max="8734" width="8.7109375" style="52" customWidth="1"/>
    <col min="8735" max="8960" width="9.140625" style="52"/>
    <col min="8961" max="8961" width="0.7109375" style="52" customWidth="1"/>
    <col min="8962" max="8962" width="3.7109375" style="52" customWidth="1"/>
    <col min="8963" max="8963" width="6.85546875" style="52" customWidth="1"/>
    <col min="8964" max="8966" width="14" style="52" customWidth="1"/>
    <col min="8967" max="8967" width="3.85546875" style="52" customWidth="1"/>
    <col min="8968" max="8968" width="22.7109375" style="52" customWidth="1"/>
    <col min="8969" max="8969" width="14" style="52" customWidth="1"/>
    <col min="8970" max="8970" width="4.28515625" style="52" customWidth="1"/>
    <col min="8971" max="8971" width="19.7109375" style="52" customWidth="1"/>
    <col min="8972" max="8972" width="9.7109375" style="52" customWidth="1"/>
    <col min="8973" max="8973" width="14" style="52" customWidth="1"/>
    <col min="8974" max="8974" width="0.7109375" style="52" customWidth="1"/>
    <col min="8975" max="8975" width="1.42578125" style="52" customWidth="1"/>
    <col min="8976" max="8983" width="9.140625" style="52"/>
    <col min="8984" max="8985" width="5.7109375" style="52" customWidth="1"/>
    <col min="8986" max="8986" width="6.5703125" style="52" customWidth="1"/>
    <col min="8987" max="8987" width="21.42578125" style="52" customWidth="1"/>
    <col min="8988" max="8988" width="4.28515625" style="52" customWidth="1"/>
    <col min="8989" max="8989" width="8.28515625" style="52" customWidth="1"/>
    <col min="8990" max="8990" width="8.7109375" style="52" customWidth="1"/>
    <col min="8991" max="9216" width="9.140625" style="52"/>
    <col min="9217" max="9217" width="0.7109375" style="52" customWidth="1"/>
    <col min="9218" max="9218" width="3.7109375" style="52" customWidth="1"/>
    <col min="9219" max="9219" width="6.85546875" style="52" customWidth="1"/>
    <col min="9220" max="9222" width="14" style="52" customWidth="1"/>
    <col min="9223" max="9223" width="3.85546875" style="52" customWidth="1"/>
    <col min="9224" max="9224" width="22.7109375" style="52" customWidth="1"/>
    <col min="9225" max="9225" width="14" style="52" customWidth="1"/>
    <col min="9226" max="9226" width="4.28515625" style="52" customWidth="1"/>
    <col min="9227" max="9227" width="19.7109375" style="52" customWidth="1"/>
    <col min="9228" max="9228" width="9.7109375" style="52" customWidth="1"/>
    <col min="9229" max="9229" width="14" style="52" customWidth="1"/>
    <col min="9230" max="9230" width="0.7109375" style="52" customWidth="1"/>
    <col min="9231" max="9231" width="1.42578125" style="52" customWidth="1"/>
    <col min="9232" max="9239" width="9.140625" style="52"/>
    <col min="9240" max="9241" width="5.7109375" style="52" customWidth="1"/>
    <col min="9242" max="9242" width="6.5703125" style="52" customWidth="1"/>
    <col min="9243" max="9243" width="21.42578125" style="52" customWidth="1"/>
    <col min="9244" max="9244" width="4.28515625" style="52" customWidth="1"/>
    <col min="9245" max="9245" width="8.28515625" style="52" customWidth="1"/>
    <col min="9246" max="9246" width="8.7109375" style="52" customWidth="1"/>
    <col min="9247" max="9472" width="9.140625" style="52"/>
    <col min="9473" max="9473" width="0.7109375" style="52" customWidth="1"/>
    <col min="9474" max="9474" width="3.7109375" style="52" customWidth="1"/>
    <col min="9475" max="9475" width="6.85546875" style="52" customWidth="1"/>
    <col min="9476" max="9478" width="14" style="52" customWidth="1"/>
    <col min="9479" max="9479" width="3.85546875" style="52" customWidth="1"/>
    <col min="9480" max="9480" width="22.7109375" style="52" customWidth="1"/>
    <col min="9481" max="9481" width="14" style="52" customWidth="1"/>
    <col min="9482" max="9482" width="4.28515625" style="52" customWidth="1"/>
    <col min="9483" max="9483" width="19.7109375" style="52" customWidth="1"/>
    <col min="9484" max="9484" width="9.7109375" style="52" customWidth="1"/>
    <col min="9485" max="9485" width="14" style="52" customWidth="1"/>
    <col min="9486" max="9486" width="0.7109375" style="52" customWidth="1"/>
    <col min="9487" max="9487" width="1.42578125" style="52" customWidth="1"/>
    <col min="9488" max="9495" width="9.140625" style="52"/>
    <col min="9496" max="9497" width="5.7109375" style="52" customWidth="1"/>
    <col min="9498" max="9498" width="6.5703125" style="52" customWidth="1"/>
    <col min="9499" max="9499" width="21.42578125" style="52" customWidth="1"/>
    <col min="9500" max="9500" width="4.28515625" style="52" customWidth="1"/>
    <col min="9501" max="9501" width="8.28515625" style="52" customWidth="1"/>
    <col min="9502" max="9502" width="8.7109375" style="52" customWidth="1"/>
    <col min="9503" max="9728" width="9.140625" style="52"/>
    <col min="9729" max="9729" width="0.7109375" style="52" customWidth="1"/>
    <col min="9730" max="9730" width="3.7109375" style="52" customWidth="1"/>
    <col min="9731" max="9731" width="6.85546875" style="52" customWidth="1"/>
    <col min="9732" max="9734" width="14" style="52" customWidth="1"/>
    <col min="9735" max="9735" width="3.85546875" style="52" customWidth="1"/>
    <col min="9736" max="9736" width="22.7109375" style="52" customWidth="1"/>
    <col min="9737" max="9737" width="14" style="52" customWidth="1"/>
    <col min="9738" max="9738" width="4.28515625" style="52" customWidth="1"/>
    <col min="9739" max="9739" width="19.7109375" style="52" customWidth="1"/>
    <col min="9740" max="9740" width="9.7109375" style="52" customWidth="1"/>
    <col min="9741" max="9741" width="14" style="52" customWidth="1"/>
    <col min="9742" max="9742" width="0.7109375" style="52" customWidth="1"/>
    <col min="9743" max="9743" width="1.42578125" style="52" customWidth="1"/>
    <col min="9744" max="9751" width="9.140625" style="52"/>
    <col min="9752" max="9753" width="5.7109375" style="52" customWidth="1"/>
    <col min="9754" max="9754" width="6.5703125" style="52" customWidth="1"/>
    <col min="9755" max="9755" width="21.42578125" style="52" customWidth="1"/>
    <col min="9756" max="9756" width="4.28515625" style="52" customWidth="1"/>
    <col min="9757" max="9757" width="8.28515625" style="52" customWidth="1"/>
    <col min="9758" max="9758" width="8.7109375" style="52" customWidth="1"/>
    <col min="9759" max="9984" width="9.140625" style="52"/>
    <col min="9985" max="9985" width="0.7109375" style="52" customWidth="1"/>
    <col min="9986" max="9986" width="3.7109375" style="52" customWidth="1"/>
    <col min="9987" max="9987" width="6.85546875" style="52" customWidth="1"/>
    <col min="9988" max="9990" width="14" style="52" customWidth="1"/>
    <col min="9991" max="9991" width="3.85546875" style="52" customWidth="1"/>
    <col min="9992" max="9992" width="22.7109375" style="52" customWidth="1"/>
    <col min="9993" max="9993" width="14" style="52" customWidth="1"/>
    <col min="9994" max="9994" width="4.28515625" style="52" customWidth="1"/>
    <col min="9995" max="9995" width="19.7109375" style="52" customWidth="1"/>
    <col min="9996" max="9996" width="9.7109375" style="52" customWidth="1"/>
    <col min="9997" max="9997" width="14" style="52" customWidth="1"/>
    <col min="9998" max="9998" width="0.7109375" style="52" customWidth="1"/>
    <col min="9999" max="9999" width="1.42578125" style="52" customWidth="1"/>
    <col min="10000" max="10007" width="9.140625" style="52"/>
    <col min="10008" max="10009" width="5.7109375" style="52" customWidth="1"/>
    <col min="10010" max="10010" width="6.5703125" style="52" customWidth="1"/>
    <col min="10011" max="10011" width="21.42578125" style="52" customWidth="1"/>
    <col min="10012" max="10012" width="4.28515625" style="52" customWidth="1"/>
    <col min="10013" max="10013" width="8.28515625" style="52" customWidth="1"/>
    <col min="10014" max="10014" width="8.7109375" style="52" customWidth="1"/>
    <col min="10015" max="10240" width="9.140625" style="52"/>
    <col min="10241" max="10241" width="0.7109375" style="52" customWidth="1"/>
    <col min="10242" max="10242" width="3.7109375" style="52" customWidth="1"/>
    <col min="10243" max="10243" width="6.85546875" style="52" customWidth="1"/>
    <col min="10244" max="10246" width="14" style="52" customWidth="1"/>
    <col min="10247" max="10247" width="3.85546875" style="52" customWidth="1"/>
    <col min="10248" max="10248" width="22.7109375" style="52" customWidth="1"/>
    <col min="10249" max="10249" width="14" style="52" customWidth="1"/>
    <col min="10250" max="10250" width="4.28515625" style="52" customWidth="1"/>
    <col min="10251" max="10251" width="19.7109375" style="52" customWidth="1"/>
    <col min="10252" max="10252" width="9.7109375" style="52" customWidth="1"/>
    <col min="10253" max="10253" width="14" style="52" customWidth="1"/>
    <col min="10254" max="10254" width="0.7109375" style="52" customWidth="1"/>
    <col min="10255" max="10255" width="1.42578125" style="52" customWidth="1"/>
    <col min="10256" max="10263" width="9.140625" style="52"/>
    <col min="10264" max="10265" width="5.7109375" style="52" customWidth="1"/>
    <col min="10266" max="10266" width="6.5703125" style="52" customWidth="1"/>
    <col min="10267" max="10267" width="21.42578125" style="52" customWidth="1"/>
    <col min="10268" max="10268" width="4.28515625" style="52" customWidth="1"/>
    <col min="10269" max="10269" width="8.28515625" style="52" customWidth="1"/>
    <col min="10270" max="10270" width="8.7109375" style="52" customWidth="1"/>
    <col min="10271" max="10496" width="9.140625" style="52"/>
    <col min="10497" max="10497" width="0.7109375" style="52" customWidth="1"/>
    <col min="10498" max="10498" width="3.7109375" style="52" customWidth="1"/>
    <col min="10499" max="10499" width="6.85546875" style="52" customWidth="1"/>
    <col min="10500" max="10502" width="14" style="52" customWidth="1"/>
    <col min="10503" max="10503" width="3.85546875" style="52" customWidth="1"/>
    <col min="10504" max="10504" width="22.7109375" style="52" customWidth="1"/>
    <col min="10505" max="10505" width="14" style="52" customWidth="1"/>
    <col min="10506" max="10506" width="4.28515625" style="52" customWidth="1"/>
    <col min="10507" max="10507" width="19.7109375" style="52" customWidth="1"/>
    <col min="10508" max="10508" width="9.7109375" style="52" customWidth="1"/>
    <col min="10509" max="10509" width="14" style="52" customWidth="1"/>
    <col min="10510" max="10510" width="0.7109375" style="52" customWidth="1"/>
    <col min="10511" max="10511" width="1.42578125" style="52" customWidth="1"/>
    <col min="10512" max="10519" width="9.140625" style="52"/>
    <col min="10520" max="10521" width="5.7109375" style="52" customWidth="1"/>
    <col min="10522" max="10522" width="6.5703125" style="52" customWidth="1"/>
    <col min="10523" max="10523" width="21.42578125" style="52" customWidth="1"/>
    <col min="10524" max="10524" width="4.28515625" style="52" customWidth="1"/>
    <col min="10525" max="10525" width="8.28515625" style="52" customWidth="1"/>
    <col min="10526" max="10526" width="8.7109375" style="52" customWidth="1"/>
    <col min="10527" max="10752" width="9.140625" style="52"/>
    <col min="10753" max="10753" width="0.7109375" style="52" customWidth="1"/>
    <col min="10754" max="10754" width="3.7109375" style="52" customWidth="1"/>
    <col min="10755" max="10755" width="6.85546875" style="52" customWidth="1"/>
    <col min="10756" max="10758" width="14" style="52" customWidth="1"/>
    <col min="10759" max="10759" width="3.85546875" style="52" customWidth="1"/>
    <col min="10760" max="10760" width="22.7109375" style="52" customWidth="1"/>
    <col min="10761" max="10761" width="14" style="52" customWidth="1"/>
    <col min="10762" max="10762" width="4.28515625" style="52" customWidth="1"/>
    <col min="10763" max="10763" width="19.7109375" style="52" customWidth="1"/>
    <col min="10764" max="10764" width="9.7109375" style="52" customWidth="1"/>
    <col min="10765" max="10765" width="14" style="52" customWidth="1"/>
    <col min="10766" max="10766" width="0.7109375" style="52" customWidth="1"/>
    <col min="10767" max="10767" width="1.42578125" style="52" customWidth="1"/>
    <col min="10768" max="10775" width="9.140625" style="52"/>
    <col min="10776" max="10777" width="5.7109375" style="52" customWidth="1"/>
    <col min="10778" max="10778" width="6.5703125" style="52" customWidth="1"/>
    <col min="10779" max="10779" width="21.42578125" style="52" customWidth="1"/>
    <col min="10780" max="10780" width="4.28515625" style="52" customWidth="1"/>
    <col min="10781" max="10781" width="8.28515625" style="52" customWidth="1"/>
    <col min="10782" max="10782" width="8.7109375" style="52" customWidth="1"/>
    <col min="10783" max="11008" width="9.140625" style="52"/>
    <col min="11009" max="11009" width="0.7109375" style="52" customWidth="1"/>
    <col min="11010" max="11010" width="3.7109375" style="52" customWidth="1"/>
    <col min="11011" max="11011" width="6.85546875" style="52" customWidth="1"/>
    <col min="11012" max="11014" width="14" style="52" customWidth="1"/>
    <col min="11015" max="11015" width="3.85546875" style="52" customWidth="1"/>
    <col min="11016" max="11016" width="22.7109375" style="52" customWidth="1"/>
    <col min="11017" max="11017" width="14" style="52" customWidth="1"/>
    <col min="11018" max="11018" width="4.28515625" style="52" customWidth="1"/>
    <col min="11019" max="11019" width="19.7109375" style="52" customWidth="1"/>
    <col min="11020" max="11020" width="9.7109375" style="52" customWidth="1"/>
    <col min="11021" max="11021" width="14" style="52" customWidth="1"/>
    <col min="11022" max="11022" width="0.7109375" style="52" customWidth="1"/>
    <col min="11023" max="11023" width="1.42578125" style="52" customWidth="1"/>
    <col min="11024" max="11031" width="9.140625" style="52"/>
    <col min="11032" max="11033" width="5.7109375" style="52" customWidth="1"/>
    <col min="11034" max="11034" width="6.5703125" style="52" customWidth="1"/>
    <col min="11035" max="11035" width="21.42578125" style="52" customWidth="1"/>
    <col min="11036" max="11036" width="4.28515625" style="52" customWidth="1"/>
    <col min="11037" max="11037" width="8.28515625" style="52" customWidth="1"/>
    <col min="11038" max="11038" width="8.7109375" style="52" customWidth="1"/>
    <col min="11039" max="11264" width="9.140625" style="52"/>
    <col min="11265" max="11265" width="0.7109375" style="52" customWidth="1"/>
    <col min="11266" max="11266" width="3.7109375" style="52" customWidth="1"/>
    <col min="11267" max="11267" width="6.85546875" style="52" customWidth="1"/>
    <col min="11268" max="11270" width="14" style="52" customWidth="1"/>
    <col min="11271" max="11271" width="3.85546875" style="52" customWidth="1"/>
    <col min="11272" max="11272" width="22.7109375" style="52" customWidth="1"/>
    <col min="11273" max="11273" width="14" style="52" customWidth="1"/>
    <col min="11274" max="11274" width="4.28515625" style="52" customWidth="1"/>
    <col min="11275" max="11275" width="19.7109375" style="52" customWidth="1"/>
    <col min="11276" max="11276" width="9.7109375" style="52" customWidth="1"/>
    <col min="11277" max="11277" width="14" style="52" customWidth="1"/>
    <col min="11278" max="11278" width="0.7109375" style="52" customWidth="1"/>
    <col min="11279" max="11279" width="1.42578125" style="52" customWidth="1"/>
    <col min="11280" max="11287" width="9.140625" style="52"/>
    <col min="11288" max="11289" width="5.7109375" style="52" customWidth="1"/>
    <col min="11290" max="11290" width="6.5703125" style="52" customWidth="1"/>
    <col min="11291" max="11291" width="21.42578125" style="52" customWidth="1"/>
    <col min="11292" max="11292" width="4.28515625" style="52" customWidth="1"/>
    <col min="11293" max="11293" width="8.28515625" style="52" customWidth="1"/>
    <col min="11294" max="11294" width="8.7109375" style="52" customWidth="1"/>
    <col min="11295" max="11520" width="9.140625" style="52"/>
    <col min="11521" max="11521" width="0.7109375" style="52" customWidth="1"/>
    <col min="11522" max="11522" width="3.7109375" style="52" customWidth="1"/>
    <col min="11523" max="11523" width="6.85546875" style="52" customWidth="1"/>
    <col min="11524" max="11526" width="14" style="52" customWidth="1"/>
    <col min="11527" max="11527" width="3.85546875" style="52" customWidth="1"/>
    <col min="11528" max="11528" width="22.7109375" style="52" customWidth="1"/>
    <col min="11529" max="11529" width="14" style="52" customWidth="1"/>
    <col min="11530" max="11530" width="4.28515625" style="52" customWidth="1"/>
    <col min="11531" max="11531" width="19.7109375" style="52" customWidth="1"/>
    <col min="11532" max="11532" width="9.7109375" style="52" customWidth="1"/>
    <col min="11533" max="11533" width="14" style="52" customWidth="1"/>
    <col min="11534" max="11534" width="0.7109375" style="52" customWidth="1"/>
    <col min="11535" max="11535" width="1.42578125" style="52" customWidth="1"/>
    <col min="11536" max="11543" width="9.140625" style="52"/>
    <col min="11544" max="11545" width="5.7109375" style="52" customWidth="1"/>
    <col min="11546" max="11546" width="6.5703125" style="52" customWidth="1"/>
    <col min="11547" max="11547" width="21.42578125" style="52" customWidth="1"/>
    <col min="11548" max="11548" width="4.28515625" style="52" customWidth="1"/>
    <col min="11549" max="11549" width="8.28515625" style="52" customWidth="1"/>
    <col min="11550" max="11550" width="8.7109375" style="52" customWidth="1"/>
    <col min="11551" max="11776" width="9.140625" style="52"/>
    <col min="11777" max="11777" width="0.7109375" style="52" customWidth="1"/>
    <col min="11778" max="11778" width="3.7109375" style="52" customWidth="1"/>
    <col min="11779" max="11779" width="6.85546875" style="52" customWidth="1"/>
    <col min="11780" max="11782" width="14" style="52" customWidth="1"/>
    <col min="11783" max="11783" width="3.85546875" style="52" customWidth="1"/>
    <col min="11784" max="11784" width="22.7109375" style="52" customWidth="1"/>
    <col min="11785" max="11785" width="14" style="52" customWidth="1"/>
    <col min="11786" max="11786" width="4.28515625" style="52" customWidth="1"/>
    <col min="11787" max="11787" width="19.7109375" style="52" customWidth="1"/>
    <col min="11788" max="11788" width="9.7109375" style="52" customWidth="1"/>
    <col min="11789" max="11789" width="14" style="52" customWidth="1"/>
    <col min="11790" max="11790" width="0.7109375" style="52" customWidth="1"/>
    <col min="11791" max="11791" width="1.42578125" style="52" customWidth="1"/>
    <col min="11792" max="11799" width="9.140625" style="52"/>
    <col min="11800" max="11801" width="5.7109375" style="52" customWidth="1"/>
    <col min="11802" max="11802" width="6.5703125" style="52" customWidth="1"/>
    <col min="11803" max="11803" width="21.42578125" style="52" customWidth="1"/>
    <col min="11804" max="11804" width="4.28515625" style="52" customWidth="1"/>
    <col min="11805" max="11805" width="8.28515625" style="52" customWidth="1"/>
    <col min="11806" max="11806" width="8.7109375" style="52" customWidth="1"/>
    <col min="11807" max="12032" width="9.140625" style="52"/>
    <col min="12033" max="12033" width="0.7109375" style="52" customWidth="1"/>
    <col min="12034" max="12034" width="3.7109375" style="52" customWidth="1"/>
    <col min="12035" max="12035" width="6.85546875" style="52" customWidth="1"/>
    <col min="12036" max="12038" width="14" style="52" customWidth="1"/>
    <col min="12039" max="12039" width="3.85546875" style="52" customWidth="1"/>
    <col min="12040" max="12040" width="22.7109375" style="52" customWidth="1"/>
    <col min="12041" max="12041" width="14" style="52" customWidth="1"/>
    <col min="12042" max="12042" width="4.28515625" style="52" customWidth="1"/>
    <col min="12043" max="12043" width="19.7109375" style="52" customWidth="1"/>
    <col min="12044" max="12044" width="9.7109375" style="52" customWidth="1"/>
    <col min="12045" max="12045" width="14" style="52" customWidth="1"/>
    <col min="12046" max="12046" width="0.7109375" style="52" customWidth="1"/>
    <col min="12047" max="12047" width="1.42578125" style="52" customWidth="1"/>
    <col min="12048" max="12055" width="9.140625" style="52"/>
    <col min="12056" max="12057" width="5.7109375" style="52" customWidth="1"/>
    <col min="12058" max="12058" width="6.5703125" style="52" customWidth="1"/>
    <col min="12059" max="12059" width="21.42578125" style="52" customWidth="1"/>
    <col min="12060" max="12060" width="4.28515625" style="52" customWidth="1"/>
    <col min="12061" max="12061" width="8.28515625" style="52" customWidth="1"/>
    <col min="12062" max="12062" width="8.7109375" style="52" customWidth="1"/>
    <col min="12063" max="12288" width="9.140625" style="52"/>
    <col min="12289" max="12289" width="0.7109375" style="52" customWidth="1"/>
    <col min="12290" max="12290" width="3.7109375" style="52" customWidth="1"/>
    <col min="12291" max="12291" width="6.85546875" style="52" customWidth="1"/>
    <col min="12292" max="12294" width="14" style="52" customWidth="1"/>
    <col min="12295" max="12295" width="3.85546875" style="52" customWidth="1"/>
    <col min="12296" max="12296" width="22.7109375" style="52" customWidth="1"/>
    <col min="12297" max="12297" width="14" style="52" customWidth="1"/>
    <col min="12298" max="12298" width="4.28515625" style="52" customWidth="1"/>
    <col min="12299" max="12299" width="19.7109375" style="52" customWidth="1"/>
    <col min="12300" max="12300" width="9.7109375" style="52" customWidth="1"/>
    <col min="12301" max="12301" width="14" style="52" customWidth="1"/>
    <col min="12302" max="12302" width="0.7109375" style="52" customWidth="1"/>
    <col min="12303" max="12303" width="1.42578125" style="52" customWidth="1"/>
    <col min="12304" max="12311" width="9.140625" style="52"/>
    <col min="12312" max="12313" width="5.7109375" style="52" customWidth="1"/>
    <col min="12314" max="12314" width="6.5703125" style="52" customWidth="1"/>
    <col min="12315" max="12315" width="21.42578125" style="52" customWidth="1"/>
    <col min="12316" max="12316" width="4.28515625" style="52" customWidth="1"/>
    <col min="12317" max="12317" width="8.28515625" style="52" customWidth="1"/>
    <col min="12318" max="12318" width="8.7109375" style="52" customWidth="1"/>
    <col min="12319" max="12544" width="9.140625" style="52"/>
    <col min="12545" max="12545" width="0.7109375" style="52" customWidth="1"/>
    <col min="12546" max="12546" width="3.7109375" style="52" customWidth="1"/>
    <col min="12547" max="12547" width="6.85546875" style="52" customWidth="1"/>
    <col min="12548" max="12550" width="14" style="52" customWidth="1"/>
    <col min="12551" max="12551" width="3.85546875" style="52" customWidth="1"/>
    <col min="12552" max="12552" width="22.7109375" style="52" customWidth="1"/>
    <col min="12553" max="12553" width="14" style="52" customWidth="1"/>
    <col min="12554" max="12554" width="4.28515625" style="52" customWidth="1"/>
    <col min="12555" max="12555" width="19.7109375" style="52" customWidth="1"/>
    <col min="12556" max="12556" width="9.7109375" style="52" customWidth="1"/>
    <col min="12557" max="12557" width="14" style="52" customWidth="1"/>
    <col min="12558" max="12558" width="0.7109375" style="52" customWidth="1"/>
    <col min="12559" max="12559" width="1.42578125" style="52" customWidth="1"/>
    <col min="12560" max="12567" width="9.140625" style="52"/>
    <col min="12568" max="12569" width="5.7109375" style="52" customWidth="1"/>
    <col min="12570" max="12570" width="6.5703125" style="52" customWidth="1"/>
    <col min="12571" max="12571" width="21.42578125" style="52" customWidth="1"/>
    <col min="12572" max="12572" width="4.28515625" style="52" customWidth="1"/>
    <col min="12573" max="12573" width="8.28515625" style="52" customWidth="1"/>
    <col min="12574" max="12574" width="8.7109375" style="52" customWidth="1"/>
    <col min="12575" max="12800" width="9.140625" style="52"/>
    <col min="12801" max="12801" width="0.7109375" style="52" customWidth="1"/>
    <col min="12802" max="12802" width="3.7109375" style="52" customWidth="1"/>
    <col min="12803" max="12803" width="6.85546875" style="52" customWidth="1"/>
    <col min="12804" max="12806" width="14" style="52" customWidth="1"/>
    <col min="12807" max="12807" width="3.85546875" style="52" customWidth="1"/>
    <col min="12808" max="12808" width="22.7109375" style="52" customWidth="1"/>
    <col min="12809" max="12809" width="14" style="52" customWidth="1"/>
    <col min="12810" max="12810" width="4.28515625" style="52" customWidth="1"/>
    <col min="12811" max="12811" width="19.7109375" style="52" customWidth="1"/>
    <col min="12812" max="12812" width="9.7109375" style="52" customWidth="1"/>
    <col min="12813" max="12813" width="14" style="52" customWidth="1"/>
    <col min="12814" max="12814" width="0.7109375" style="52" customWidth="1"/>
    <col min="12815" max="12815" width="1.42578125" style="52" customWidth="1"/>
    <col min="12816" max="12823" width="9.140625" style="52"/>
    <col min="12824" max="12825" width="5.7109375" style="52" customWidth="1"/>
    <col min="12826" max="12826" width="6.5703125" style="52" customWidth="1"/>
    <col min="12827" max="12827" width="21.42578125" style="52" customWidth="1"/>
    <col min="12828" max="12828" width="4.28515625" style="52" customWidth="1"/>
    <col min="12829" max="12829" width="8.28515625" style="52" customWidth="1"/>
    <col min="12830" max="12830" width="8.7109375" style="52" customWidth="1"/>
    <col min="12831" max="13056" width="9.140625" style="52"/>
    <col min="13057" max="13057" width="0.7109375" style="52" customWidth="1"/>
    <col min="13058" max="13058" width="3.7109375" style="52" customWidth="1"/>
    <col min="13059" max="13059" width="6.85546875" style="52" customWidth="1"/>
    <col min="13060" max="13062" width="14" style="52" customWidth="1"/>
    <col min="13063" max="13063" width="3.85546875" style="52" customWidth="1"/>
    <col min="13064" max="13064" width="22.7109375" style="52" customWidth="1"/>
    <col min="13065" max="13065" width="14" style="52" customWidth="1"/>
    <col min="13066" max="13066" width="4.28515625" style="52" customWidth="1"/>
    <col min="13067" max="13067" width="19.7109375" style="52" customWidth="1"/>
    <col min="13068" max="13068" width="9.7109375" style="52" customWidth="1"/>
    <col min="13069" max="13069" width="14" style="52" customWidth="1"/>
    <col min="13070" max="13070" width="0.7109375" style="52" customWidth="1"/>
    <col min="13071" max="13071" width="1.42578125" style="52" customWidth="1"/>
    <col min="13072" max="13079" width="9.140625" style="52"/>
    <col min="13080" max="13081" width="5.7109375" style="52" customWidth="1"/>
    <col min="13082" max="13082" width="6.5703125" style="52" customWidth="1"/>
    <col min="13083" max="13083" width="21.42578125" style="52" customWidth="1"/>
    <col min="13084" max="13084" width="4.28515625" style="52" customWidth="1"/>
    <col min="13085" max="13085" width="8.28515625" style="52" customWidth="1"/>
    <col min="13086" max="13086" width="8.7109375" style="52" customWidth="1"/>
    <col min="13087" max="13312" width="9.140625" style="52"/>
    <col min="13313" max="13313" width="0.7109375" style="52" customWidth="1"/>
    <col min="13314" max="13314" width="3.7109375" style="52" customWidth="1"/>
    <col min="13315" max="13315" width="6.85546875" style="52" customWidth="1"/>
    <col min="13316" max="13318" width="14" style="52" customWidth="1"/>
    <col min="13319" max="13319" width="3.85546875" style="52" customWidth="1"/>
    <col min="13320" max="13320" width="22.7109375" style="52" customWidth="1"/>
    <col min="13321" max="13321" width="14" style="52" customWidth="1"/>
    <col min="13322" max="13322" width="4.28515625" style="52" customWidth="1"/>
    <col min="13323" max="13323" width="19.7109375" style="52" customWidth="1"/>
    <col min="13324" max="13324" width="9.7109375" style="52" customWidth="1"/>
    <col min="13325" max="13325" width="14" style="52" customWidth="1"/>
    <col min="13326" max="13326" width="0.7109375" style="52" customWidth="1"/>
    <col min="13327" max="13327" width="1.42578125" style="52" customWidth="1"/>
    <col min="13328" max="13335" width="9.140625" style="52"/>
    <col min="13336" max="13337" width="5.7109375" style="52" customWidth="1"/>
    <col min="13338" max="13338" width="6.5703125" style="52" customWidth="1"/>
    <col min="13339" max="13339" width="21.42578125" style="52" customWidth="1"/>
    <col min="13340" max="13340" width="4.28515625" style="52" customWidth="1"/>
    <col min="13341" max="13341" width="8.28515625" style="52" customWidth="1"/>
    <col min="13342" max="13342" width="8.7109375" style="52" customWidth="1"/>
    <col min="13343" max="13568" width="9.140625" style="52"/>
    <col min="13569" max="13569" width="0.7109375" style="52" customWidth="1"/>
    <col min="13570" max="13570" width="3.7109375" style="52" customWidth="1"/>
    <col min="13571" max="13571" width="6.85546875" style="52" customWidth="1"/>
    <col min="13572" max="13574" width="14" style="52" customWidth="1"/>
    <col min="13575" max="13575" width="3.85546875" style="52" customWidth="1"/>
    <col min="13576" max="13576" width="22.7109375" style="52" customWidth="1"/>
    <col min="13577" max="13577" width="14" style="52" customWidth="1"/>
    <col min="13578" max="13578" width="4.28515625" style="52" customWidth="1"/>
    <col min="13579" max="13579" width="19.7109375" style="52" customWidth="1"/>
    <col min="13580" max="13580" width="9.7109375" style="52" customWidth="1"/>
    <col min="13581" max="13581" width="14" style="52" customWidth="1"/>
    <col min="13582" max="13582" width="0.7109375" style="52" customWidth="1"/>
    <col min="13583" max="13583" width="1.42578125" style="52" customWidth="1"/>
    <col min="13584" max="13591" width="9.140625" style="52"/>
    <col min="13592" max="13593" width="5.7109375" style="52" customWidth="1"/>
    <col min="13594" max="13594" width="6.5703125" style="52" customWidth="1"/>
    <col min="13595" max="13595" width="21.42578125" style="52" customWidth="1"/>
    <col min="13596" max="13596" width="4.28515625" style="52" customWidth="1"/>
    <col min="13597" max="13597" width="8.28515625" style="52" customWidth="1"/>
    <col min="13598" max="13598" width="8.7109375" style="52" customWidth="1"/>
    <col min="13599" max="13824" width="9.140625" style="52"/>
    <col min="13825" max="13825" width="0.7109375" style="52" customWidth="1"/>
    <col min="13826" max="13826" width="3.7109375" style="52" customWidth="1"/>
    <col min="13827" max="13827" width="6.85546875" style="52" customWidth="1"/>
    <col min="13828" max="13830" width="14" style="52" customWidth="1"/>
    <col min="13831" max="13831" width="3.85546875" style="52" customWidth="1"/>
    <col min="13832" max="13832" width="22.7109375" style="52" customWidth="1"/>
    <col min="13833" max="13833" width="14" style="52" customWidth="1"/>
    <col min="13834" max="13834" width="4.28515625" style="52" customWidth="1"/>
    <col min="13835" max="13835" width="19.7109375" style="52" customWidth="1"/>
    <col min="13836" max="13836" width="9.7109375" style="52" customWidth="1"/>
    <col min="13837" max="13837" width="14" style="52" customWidth="1"/>
    <col min="13838" max="13838" width="0.7109375" style="52" customWidth="1"/>
    <col min="13839" max="13839" width="1.42578125" style="52" customWidth="1"/>
    <col min="13840" max="13847" width="9.140625" style="52"/>
    <col min="13848" max="13849" width="5.7109375" style="52" customWidth="1"/>
    <col min="13850" max="13850" width="6.5703125" style="52" customWidth="1"/>
    <col min="13851" max="13851" width="21.42578125" style="52" customWidth="1"/>
    <col min="13852" max="13852" width="4.28515625" style="52" customWidth="1"/>
    <col min="13853" max="13853" width="8.28515625" style="52" customWidth="1"/>
    <col min="13854" max="13854" width="8.7109375" style="52" customWidth="1"/>
    <col min="13855" max="14080" width="9.140625" style="52"/>
    <col min="14081" max="14081" width="0.7109375" style="52" customWidth="1"/>
    <col min="14082" max="14082" width="3.7109375" style="52" customWidth="1"/>
    <col min="14083" max="14083" width="6.85546875" style="52" customWidth="1"/>
    <col min="14084" max="14086" width="14" style="52" customWidth="1"/>
    <col min="14087" max="14087" width="3.85546875" style="52" customWidth="1"/>
    <col min="14088" max="14088" width="22.7109375" style="52" customWidth="1"/>
    <col min="14089" max="14089" width="14" style="52" customWidth="1"/>
    <col min="14090" max="14090" width="4.28515625" style="52" customWidth="1"/>
    <col min="14091" max="14091" width="19.7109375" style="52" customWidth="1"/>
    <col min="14092" max="14092" width="9.7109375" style="52" customWidth="1"/>
    <col min="14093" max="14093" width="14" style="52" customWidth="1"/>
    <col min="14094" max="14094" width="0.7109375" style="52" customWidth="1"/>
    <col min="14095" max="14095" width="1.42578125" style="52" customWidth="1"/>
    <col min="14096" max="14103" width="9.140625" style="52"/>
    <col min="14104" max="14105" width="5.7109375" style="52" customWidth="1"/>
    <col min="14106" max="14106" width="6.5703125" style="52" customWidth="1"/>
    <col min="14107" max="14107" width="21.42578125" style="52" customWidth="1"/>
    <col min="14108" max="14108" width="4.28515625" style="52" customWidth="1"/>
    <col min="14109" max="14109" width="8.28515625" style="52" customWidth="1"/>
    <col min="14110" max="14110" width="8.7109375" style="52" customWidth="1"/>
    <col min="14111" max="14336" width="9.140625" style="52"/>
    <col min="14337" max="14337" width="0.7109375" style="52" customWidth="1"/>
    <col min="14338" max="14338" width="3.7109375" style="52" customWidth="1"/>
    <col min="14339" max="14339" width="6.85546875" style="52" customWidth="1"/>
    <col min="14340" max="14342" width="14" style="52" customWidth="1"/>
    <col min="14343" max="14343" width="3.85546875" style="52" customWidth="1"/>
    <col min="14344" max="14344" width="22.7109375" style="52" customWidth="1"/>
    <col min="14345" max="14345" width="14" style="52" customWidth="1"/>
    <col min="14346" max="14346" width="4.28515625" style="52" customWidth="1"/>
    <col min="14347" max="14347" width="19.7109375" style="52" customWidth="1"/>
    <col min="14348" max="14348" width="9.7109375" style="52" customWidth="1"/>
    <col min="14349" max="14349" width="14" style="52" customWidth="1"/>
    <col min="14350" max="14350" width="0.7109375" style="52" customWidth="1"/>
    <col min="14351" max="14351" width="1.42578125" style="52" customWidth="1"/>
    <col min="14352" max="14359" width="9.140625" style="52"/>
    <col min="14360" max="14361" width="5.7109375" style="52" customWidth="1"/>
    <col min="14362" max="14362" width="6.5703125" style="52" customWidth="1"/>
    <col min="14363" max="14363" width="21.42578125" style="52" customWidth="1"/>
    <col min="14364" max="14364" width="4.28515625" style="52" customWidth="1"/>
    <col min="14365" max="14365" width="8.28515625" style="52" customWidth="1"/>
    <col min="14366" max="14366" width="8.7109375" style="52" customWidth="1"/>
    <col min="14367" max="14592" width="9.140625" style="52"/>
    <col min="14593" max="14593" width="0.7109375" style="52" customWidth="1"/>
    <col min="14594" max="14594" width="3.7109375" style="52" customWidth="1"/>
    <col min="14595" max="14595" width="6.85546875" style="52" customWidth="1"/>
    <col min="14596" max="14598" width="14" style="52" customWidth="1"/>
    <col min="14599" max="14599" width="3.85546875" style="52" customWidth="1"/>
    <col min="14600" max="14600" width="22.7109375" style="52" customWidth="1"/>
    <col min="14601" max="14601" width="14" style="52" customWidth="1"/>
    <col min="14602" max="14602" width="4.28515625" style="52" customWidth="1"/>
    <col min="14603" max="14603" width="19.7109375" style="52" customWidth="1"/>
    <col min="14604" max="14604" width="9.7109375" style="52" customWidth="1"/>
    <col min="14605" max="14605" width="14" style="52" customWidth="1"/>
    <col min="14606" max="14606" width="0.7109375" style="52" customWidth="1"/>
    <col min="14607" max="14607" width="1.42578125" style="52" customWidth="1"/>
    <col min="14608" max="14615" width="9.140625" style="52"/>
    <col min="14616" max="14617" width="5.7109375" style="52" customWidth="1"/>
    <col min="14618" max="14618" width="6.5703125" style="52" customWidth="1"/>
    <col min="14619" max="14619" width="21.42578125" style="52" customWidth="1"/>
    <col min="14620" max="14620" width="4.28515625" style="52" customWidth="1"/>
    <col min="14621" max="14621" width="8.28515625" style="52" customWidth="1"/>
    <col min="14622" max="14622" width="8.7109375" style="52" customWidth="1"/>
    <col min="14623" max="14848" width="9.140625" style="52"/>
    <col min="14849" max="14849" width="0.7109375" style="52" customWidth="1"/>
    <col min="14850" max="14850" width="3.7109375" style="52" customWidth="1"/>
    <col min="14851" max="14851" width="6.85546875" style="52" customWidth="1"/>
    <col min="14852" max="14854" width="14" style="52" customWidth="1"/>
    <col min="14855" max="14855" width="3.85546875" style="52" customWidth="1"/>
    <col min="14856" max="14856" width="22.7109375" style="52" customWidth="1"/>
    <col min="14857" max="14857" width="14" style="52" customWidth="1"/>
    <col min="14858" max="14858" width="4.28515625" style="52" customWidth="1"/>
    <col min="14859" max="14859" width="19.7109375" style="52" customWidth="1"/>
    <col min="14860" max="14860" width="9.7109375" style="52" customWidth="1"/>
    <col min="14861" max="14861" width="14" style="52" customWidth="1"/>
    <col min="14862" max="14862" width="0.7109375" style="52" customWidth="1"/>
    <col min="14863" max="14863" width="1.42578125" style="52" customWidth="1"/>
    <col min="14864" max="14871" width="9.140625" style="52"/>
    <col min="14872" max="14873" width="5.7109375" style="52" customWidth="1"/>
    <col min="14874" max="14874" width="6.5703125" style="52" customWidth="1"/>
    <col min="14875" max="14875" width="21.42578125" style="52" customWidth="1"/>
    <col min="14876" max="14876" width="4.28515625" style="52" customWidth="1"/>
    <col min="14877" max="14877" width="8.28515625" style="52" customWidth="1"/>
    <col min="14878" max="14878" width="8.7109375" style="52" customWidth="1"/>
    <col min="14879" max="15104" width="9.140625" style="52"/>
    <col min="15105" max="15105" width="0.7109375" style="52" customWidth="1"/>
    <col min="15106" max="15106" width="3.7109375" style="52" customWidth="1"/>
    <col min="15107" max="15107" width="6.85546875" style="52" customWidth="1"/>
    <col min="15108" max="15110" width="14" style="52" customWidth="1"/>
    <col min="15111" max="15111" width="3.85546875" style="52" customWidth="1"/>
    <col min="15112" max="15112" width="22.7109375" style="52" customWidth="1"/>
    <col min="15113" max="15113" width="14" style="52" customWidth="1"/>
    <col min="15114" max="15114" width="4.28515625" style="52" customWidth="1"/>
    <col min="15115" max="15115" width="19.7109375" style="52" customWidth="1"/>
    <col min="15116" max="15116" width="9.7109375" style="52" customWidth="1"/>
    <col min="15117" max="15117" width="14" style="52" customWidth="1"/>
    <col min="15118" max="15118" width="0.7109375" style="52" customWidth="1"/>
    <col min="15119" max="15119" width="1.42578125" style="52" customWidth="1"/>
    <col min="15120" max="15127" width="9.140625" style="52"/>
    <col min="15128" max="15129" width="5.7109375" style="52" customWidth="1"/>
    <col min="15130" max="15130" width="6.5703125" style="52" customWidth="1"/>
    <col min="15131" max="15131" width="21.42578125" style="52" customWidth="1"/>
    <col min="15132" max="15132" width="4.28515625" style="52" customWidth="1"/>
    <col min="15133" max="15133" width="8.28515625" style="52" customWidth="1"/>
    <col min="15134" max="15134" width="8.7109375" style="52" customWidth="1"/>
    <col min="15135" max="15360" width="9.140625" style="52"/>
    <col min="15361" max="15361" width="0.7109375" style="52" customWidth="1"/>
    <col min="15362" max="15362" width="3.7109375" style="52" customWidth="1"/>
    <col min="15363" max="15363" width="6.85546875" style="52" customWidth="1"/>
    <col min="15364" max="15366" width="14" style="52" customWidth="1"/>
    <col min="15367" max="15367" width="3.85546875" style="52" customWidth="1"/>
    <col min="15368" max="15368" width="22.7109375" style="52" customWidth="1"/>
    <col min="15369" max="15369" width="14" style="52" customWidth="1"/>
    <col min="15370" max="15370" width="4.28515625" style="52" customWidth="1"/>
    <col min="15371" max="15371" width="19.7109375" style="52" customWidth="1"/>
    <col min="15372" max="15372" width="9.7109375" style="52" customWidth="1"/>
    <col min="15373" max="15373" width="14" style="52" customWidth="1"/>
    <col min="15374" max="15374" width="0.7109375" style="52" customWidth="1"/>
    <col min="15375" max="15375" width="1.42578125" style="52" customWidth="1"/>
    <col min="15376" max="15383" width="9.140625" style="52"/>
    <col min="15384" max="15385" width="5.7109375" style="52" customWidth="1"/>
    <col min="15386" max="15386" width="6.5703125" style="52" customWidth="1"/>
    <col min="15387" max="15387" width="21.42578125" style="52" customWidth="1"/>
    <col min="15388" max="15388" width="4.28515625" style="52" customWidth="1"/>
    <col min="15389" max="15389" width="8.28515625" style="52" customWidth="1"/>
    <col min="15390" max="15390" width="8.7109375" style="52" customWidth="1"/>
    <col min="15391" max="15616" width="9.140625" style="52"/>
    <col min="15617" max="15617" width="0.7109375" style="52" customWidth="1"/>
    <col min="15618" max="15618" width="3.7109375" style="52" customWidth="1"/>
    <col min="15619" max="15619" width="6.85546875" style="52" customWidth="1"/>
    <col min="15620" max="15622" width="14" style="52" customWidth="1"/>
    <col min="15623" max="15623" width="3.85546875" style="52" customWidth="1"/>
    <col min="15624" max="15624" width="22.7109375" style="52" customWidth="1"/>
    <col min="15625" max="15625" width="14" style="52" customWidth="1"/>
    <col min="15626" max="15626" width="4.28515625" style="52" customWidth="1"/>
    <col min="15627" max="15627" width="19.7109375" style="52" customWidth="1"/>
    <col min="15628" max="15628" width="9.7109375" style="52" customWidth="1"/>
    <col min="15629" max="15629" width="14" style="52" customWidth="1"/>
    <col min="15630" max="15630" width="0.7109375" style="52" customWidth="1"/>
    <col min="15631" max="15631" width="1.42578125" style="52" customWidth="1"/>
    <col min="15632" max="15639" width="9.140625" style="52"/>
    <col min="15640" max="15641" width="5.7109375" style="52" customWidth="1"/>
    <col min="15642" max="15642" width="6.5703125" style="52" customWidth="1"/>
    <col min="15643" max="15643" width="21.42578125" style="52" customWidth="1"/>
    <col min="15644" max="15644" width="4.28515625" style="52" customWidth="1"/>
    <col min="15645" max="15645" width="8.28515625" style="52" customWidth="1"/>
    <col min="15646" max="15646" width="8.7109375" style="52" customWidth="1"/>
    <col min="15647" max="15872" width="9.140625" style="52"/>
    <col min="15873" max="15873" width="0.7109375" style="52" customWidth="1"/>
    <col min="15874" max="15874" width="3.7109375" style="52" customWidth="1"/>
    <col min="15875" max="15875" width="6.85546875" style="52" customWidth="1"/>
    <col min="15876" max="15878" width="14" style="52" customWidth="1"/>
    <col min="15879" max="15879" width="3.85546875" style="52" customWidth="1"/>
    <col min="15880" max="15880" width="22.7109375" style="52" customWidth="1"/>
    <col min="15881" max="15881" width="14" style="52" customWidth="1"/>
    <col min="15882" max="15882" width="4.28515625" style="52" customWidth="1"/>
    <col min="15883" max="15883" width="19.7109375" style="52" customWidth="1"/>
    <col min="15884" max="15884" width="9.7109375" style="52" customWidth="1"/>
    <col min="15885" max="15885" width="14" style="52" customWidth="1"/>
    <col min="15886" max="15886" width="0.7109375" style="52" customWidth="1"/>
    <col min="15887" max="15887" width="1.42578125" style="52" customWidth="1"/>
    <col min="15888" max="15895" width="9.140625" style="52"/>
    <col min="15896" max="15897" width="5.7109375" style="52" customWidth="1"/>
    <col min="15898" max="15898" width="6.5703125" style="52" customWidth="1"/>
    <col min="15899" max="15899" width="21.42578125" style="52" customWidth="1"/>
    <col min="15900" max="15900" width="4.28515625" style="52" customWidth="1"/>
    <col min="15901" max="15901" width="8.28515625" style="52" customWidth="1"/>
    <col min="15902" max="15902" width="8.7109375" style="52" customWidth="1"/>
    <col min="15903" max="16128" width="9.140625" style="52"/>
    <col min="16129" max="16129" width="0.7109375" style="52" customWidth="1"/>
    <col min="16130" max="16130" width="3.7109375" style="52" customWidth="1"/>
    <col min="16131" max="16131" width="6.85546875" style="52" customWidth="1"/>
    <col min="16132" max="16134" width="14" style="52" customWidth="1"/>
    <col min="16135" max="16135" width="3.85546875" style="52" customWidth="1"/>
    <col min="16136" max="16136" width="22.7109375" style="52" customWidth="1"/>
    <col min="16137" max="16137" width="14" style="52" customWidth="1"/>
    <col min="16138" max="16138" width="4.28515625" style="52" customWidth="1"/>
    <col min="16139" max="16139" width="19.7109375" style="52" customWidth="1"/>
    <col min="16140" max="16140" width="9.7109375" style="52" customWidth="1"/>
    <col min="16141" max="16141" width="14" style="52" customWidth="1"/>
    <col min="16142" max="16142" width="0.7109375" style="52" customWidth="1"/>
    <col min="16143" max="16143" width="1.42578125" style="52" customWidth="1"/>
    <col min="16144" max="16151" width="9.140625" style="52"/>
    <col min="16152" max="16153" width="5.7109375" style="52" customWidth="1"/>
    <col min="16154" max="16154" width="6.5703125" style="52" customWidth="1"/>
    <col min="16155" max="16155" width="21.42578125" style="52" customWidth="1"/>
    <col min="16156" max="16156" width="4.28515625" style="52" customWidth="1"/>
    <col min="16157" max="16157" width="8.28515625" style="52" customWidth="1"/>
    <col min="16158" max="16158" width="8.7109375" style="52" customWidth="1"/>
    <col min="16159" max="16384" width="9.140625" style="52"/>
  </cols>
  <sheetData>
    <row r="1" spans="2:30" ht="28.5" customHeight="1" thickBot="1">
      <c r="B1" s="50"/>
      <c r="C1" s="50"/>
      <c r="D1" s="50"/>
      <c r="E1" s="50"/>
      <c r="F1" s="50"/>
      <c r="G1" s="50"/>
      <c r="H1" s="51" t="str">
        <f>CONCATENATE(AA2," ",AB2," ",AC2," ",AD2)</f>
        <v xml:space="preserve">Krycí list rozpočtu v EUR  </v>
      </c>
      <c r="I1" s="50"/>
      <c r="J1" s="50"/>
      <c r="K1" s="50"/>
      <c r="L1" s="50"/>
      <c r="M1" s="50"/>
      <c r="Z1" s="52" t="s">
        <v>2</v>
      </c>
      <c r="AA1" s="52" t="s">
        <v>3</v>
      </c>
      <c r="AB1" s="52" t="s">
        <v>4</v>
      </c>
      <c r="AC1" s="52" t="s">
        <v>5</v>
      </c>
      <c r="AD1" s="52" t="s">
        <v>6</v>
      </c>
    </row>
    <row r="2" spans="2:30" ht="18" customHeight="1" thickTop="1">
      <c r="B2" s="53" t="s">
        <v>741</v>
      </c>
      <c r="C2" s="54"/>
      <c r="D2" s="54"/>
      <c r="E2" s="54"/>
      <c r="F2" s="54"/>
      <c r="G2" s="55" t="s">
        <v>679</v>
      </c>
      <c r="H2" s="54"/>
      <c r="I2" s="54"/>
      <c r="J2" s="55" t="s">
        <v>680</v>
      </c>
      <c r="K2" s="54"/>
      <c r="L2" s="54"/>
      <c r="M2" s="56"/>
      <c r="Z2" s="52" t="s">
        <v>9</v>
      </c>
      <c r="AA2" s="57" t="s">
        <v>681</v>
      </c>
      <c r="AB2" s="57" t="s">
        <v>11</v>
      </c>
      <c r="AC2" s="57"/>
      <c r="AD2" s="58"/>
    </row>
    <row r="3" spans="2:30" ht="18" customHeight="1">
      <c r="B3" s="59" t="s">
        <v>739</v>
      </c>
      <c r="C3" s="60"/>
      <c r="D3" s="60"/>
      <c r="E3" s="60"/>
      <c r="F3" s="60"/>
      <c r="G3" s="61" t="s">
        <v>682</v>
      </c>
      <c r="H3" s="60"/>
      <c r="I3" s="60"/>
      <c r="J3" s="61" t="s">
        <v>683</v>
      </c>
      <c r="K3" s="60"/>
      <c r="L3" s="60"/>
      <c r="M3" s="62"/>
      <c r="Z3" s="52" t="s">
        <v>13</v>
      </c>
      <c r="AA3" s="57" t="s">
        <v>684</v>
      </c>
      <c r="AB3" s="57" t="s">
        <v>15</v>
      </c>
      <c r="AC3" s="57" t="s">
        <v>16</v>
      </c>
      <c r="AD3" s="58" t="s">
        <v>17</v>
      </c>
    </row>
    <row r="4" spans="2:30" ht="18" customHeight="1" thickBot="1">
      <c r="B4" s="63" t="s">
        <v>61</v>
      </c>
      <c r="C4" s="64"/>
      <c r="D4" s="64"/>
      <c r="E4" s="64"/>
      <c r="F4" s="64"/>
      <c r="G4" s="65"/>
      <c r="H4" s="64"/>
      <c r="I4" s="64"/>
      <c r="J4" s="65" t="s">
        <v>685</v>
      </c>
      <c r="K4" s="64"/>
      <c r="L4" s="64" t="s">
        <v>686</v>
      </c>
      <c r="M4" s="66"/>
      <c r="Z4" s="52" t="s">
        <v>18</v>
      </c>
      <c r="AA4" s="57" t="s">
        <v>687</v>
      </c>
      <c r="AB4" s="57" t="s">
        <v>15</v>
      </c>
      <c r="AC4" s="57"/>
      <c r="AD4" s="58"/>
    </row>
    <row r="5" spans="2:30" ht="18" customHeight="1" thickTop="1">
      <c r="B5" s="53" t="s">
        <v>688</v>
      </c>
      <c r="C5" s="54"/>
      <c r="D5" s="54"/>
      <c r="E5" s="54"/>
      <c r="F5" s="54"/>
      <c r="G5" s="67" t="s">
        <v>689</v>
      </c>
      <c r="H5" s="54"/>
      <c r="I5" s="54"/>
      <c r="J5" s="54" t="s">
        <v>690</v>
      </c>
      <c r="K5" s="54"/>
      <c r="L5" s="54" t="s">
        <v>691</v>
      </c>
      <c r="M5" s="56"/>
      <c r="Z5" s="52" t="s">
        <v>20</v>
      </c>
      <c r="AA5" s="57" t="s">
        <v>684</v>
      </c>
      <c r="AB5" s="57" t="s">
        <v>15</v>
      </c>
      <c r="AC5" s="57" t="s">
        <v>16</v>
      </c>
      <c r="AD5" s="58" t="s">
        <v>17</v>
      </c>
    </row>
    <row r="6" spans="2:30" ht="18" customHeight="1">
      <c r="B6" s="59" t="s">
        <v>692</v>
      </c>
      <c r="C6" s="60"/>
      <c r="D6" s="60"/>
      <c r="E6" s="60"/>
      <c r="F6" s="60"/>
      <c r="G6" s="68" t="s">
        <v>689</v>
      </c>
      <c r="H6" s="60"/>
      <c r="I6" s="60"/>
      <c r="J6" s="60" t="s">
        <v>690</v>
      </c>
      <c r="K6" s="60"/>
      <c r="L6" s="60" t="s">
        <v>691</v>
      </c>
      <c r="M6" s="62"/>
    </row>
    <row r="7" spans="2:30" ht="18" customHeight="1" thickBot="1">
      <c r="B7" s="63" t="s">
        <v>693</v>
      </c>
      <c r="C7" s="64"/>
      <c r="D7" s="64"/>
      <c r="E7" s="64"/>
      <c r="F7" s="64"/>
      <c r="G7" s="69" t="s">
        <v>689</v>
      </c>
      <c r="H7" s="64"/>
      <c r="I7" s="64"/>
      <c r="J7" s="64" t="s">
        <v>690</v>
      </c>
      <c r="K7" s="64"/>
      <c r="L7" s="64" t="s">
        <v>691</v>
      </c>
      <c r="M7" s="66"/>
    </row>
    <row r="8" spans="2:30" ht="18" customHeight="1" thickTop="1">
      <c r="B8" s="70">
        <v>1</v>
      </c>
      <c r="C8" s="71" t="s">
        <v>694</v>
      </c>
      <c r="D8" s="72"/>
      <c r="E8" s="73"/>
      <c r="F8" s="74" t="e">
        <f>IF(B8&lt;&gt;0,ROUND($M$26/B8,0),0)</f>
        <v>#VALUE!</v>
      </c>
      <c r="G8" s="67">
        <v>1</v>
      </c>
      <c r="H8" s="71" t="s">
        <v>695</v>
      </c>
      <c r="I8" s="74" t="e">
        <f>IF(G8&lt;&gt;0,ROUND($M$26/G8,0),0)</f>
        <v>#VALUE!</v>
      </c>
      <c r="J8" s="55"/>
      <c r="K8" s="71"/>
      <c r="L8" s="73"/>
      <c r="M8" s="75">
        <f>IF(J8&lt;&gt;0,ROUND($M$26/J8,0),0)</f>
        <v>0</v>
      </c>
    </row>
    <row r="9" spans="2:30" ht="18" customHeight="1" thickBot="1">
      <c r="B9" s="76">
        <v>1</v>
      </c>
      <c r="C9" s="77" t="s">
        <v>696</v>
      </c>
      <c r="D9" s="78"/>
      <c r="E9" s="79"/>
      <c r="F9" s="80" t="e">
        <f>IF(B9&lt;&gt;0,ROUND($M$26/B9,0),0)</f>
        <v>#VALUE!</v>
      </c>
      <c r="G9" s="81">
        <v>1</v>
      </c>
      <c r="H9" s="77" t="s">
        <v>384</v>
      </c>
      <c r="I9" s="80" t="e">
        <f>IF(G9&lt;&gt;0,ROUND($M$26/G9,0),0)</f>
        <v>#VALUE!</v>
      </c>
      <c r="J9" s="81"/>
      <c r="K9" s="77"/>
      <c r="L9" s="79"/>
      <c r="M9" s="82">
        <f>IF(J9&lt;&gt;0,ROUND($M$26/J9,0),0)</f>
        <v>0</v>
      </c>
    </row>
    <row r="10" spans="2:30" ht="18" customHeight="1" thickTop="1">
      <c r="B10" s="83" t="s">
        <v>697</v>
      </c>
      <c r="C10" s="84" t="s">
        <v>698</v>
      </c>
      <c r="D10" s="85" t="s">
        <v>699</v>
      </c>
      <c r="E10" s="85" t="s">
        <v>46</v>
      </c>
      <c r="F10" s="86" t="s">
        <v>700</v>
      </c>
      <c r="G10" s="83" t="s">
        <v>701</v>
      </c>
      <c r="H10" s="87" t="s">
        <v>702</v>
      </c>
      <c r="I10" s="88"/>
      <c r="J10" s="83" t="s">
        <v>703</v>
      </c>
      <c r="K10" s="87" t="s">
        <v>704</v>
      </c>
      <c r="L10" s="89"/>
      <c r="M10" s="88"/>
    </row>
    <row r="11" spans="2:30" ht="18" customHeight="1">
      <c r="B11" s="90">
        <v>1</v>
      </c>
      <c r="C11" s="91" t="s">
        <v>705</v>
      </c>
      <c r="D11" s="92"/>
      <c r="E11" s="92"/>
      <c r="F11" s="93">
        <f>D11+E11</f>
        <v>0</v>
      </c>
      <c r="G11" s="90">
        <v>6</v>
      </c>
      <c r="H11" s="91" t="s">
        <v>706</v>
      </c>
      <c r="I11" s="93">
        <v>0</v>
      </c>
      <c r="J11" s="90">
        <v>11</v>
      </c>
      <c r="K11" s="94" t="s">
        <v>707</v>
      </c>
      <c r="L11" s="95">
        <v>0</v>
      </c>
      <c r="M11" s="93">
        <v>0</v>
      </c>
    </row>
    <row r="12" spans="2:30" ht="18" customHeight="1">
      <c r="B12" s="96">
        <v>2</v>
      </c>
      <c r="C12" s="97" t="s">
        <v>708</v>
      </c>
      <c r="D12" s="98"/>
      <c r="E12" s="98"/>
      <c r="F12" s="93">
        <f>D12+E12</f>
        <v>0</v>
      </c>
      <c r="G12" s="96">
        <v>7</v>
      </c>
      <c r="H12" s="97" t="s">
        <v>709</v>
      </c>
      <c r="I12" s="99">
        <v>0</v>
      </c>
      <c r="J12" s="96">
        <v>12</v>
      </c>
      <c r="K12" s="100" t="s">
        <v>710</v>
      </c>
      <c r="L12" s="101">
        <v>0</v>
      </c>
      <c r="M12" s="99">
        <v>0</v>
      </c>
    </row>
    <row r="13" spans="2:30" ht="18" customHeight="1">
      <c r="B13" s="96">
        <v>3</v>
      </c>
      <c r="C13" s="97" t="s">
        <v>711</v>
      </c>
      <c r="D13" s="98">
        <f>ROUND([1]Prehlad!H62,2)</f>
        <v>0</v>
      </c>
      <c r="E13" s="98">
        <f>ROUND([1]Prehlad!I62,2)</f>
        <v>0</v>
      </c>
      <c r="F13" s="93">
        <f>D13+E13</f>
        <v>0</v>
      </c>
      <c r="G13" s="96">
        <v>8</v>
      </c>
      <c r="H13" s="97" t="s">
        <v>712</v>
      </c>
      <c r="I13" s="99">
        <v>0</v>
      </c>
      <c r="J13" s="96">
        <v>13</v>
      </c>
      <c r="K13" s="100" t="s">
        <v>713</v>
      </c>
      <c r="L13" s="101">
        <v>0</v>
      </c>
      <c r="M13" s="99">
        <v>0</v>
      </c>
    </row>
    <row r="14" spans="2:30" ht="18" customHeight="1" thickBot="1">
      <c r="B14" s="96">
        <v>4</v>
      </c>
      <c r="C14" s="97" t="s">
        <v>714</v>
      </c>
      <c r="D14" s="98"/>
      <c r="E14" s="98"/>
      <c r="F14" s="102">
        <f>D14+E14</f>
        <v>0</v>
      </c>
      <c r="G14" s="96">
        <v>9</v>
      </c>
      <c r="H14" s="97" t="s">
        <v>61</v>
      </c>
      <c r="I14" s="99">
        <v>0</v>
      </c>
      <c r="J14" s="96">
        <v>14</v>
      </c>
      <c r="K14" s="100" t="s">
        <v>61</v>
      </c>
      <c r="L14" s="101">
        <v>0</v>
      </c>
      <c r="M14" s="99">
        <v>0</v>
      </c>
    </row>
    <row r="15" spans="2:30" ht="18" customHeight="1" thickBot="1">
      <c r="B15" s="103">
        <v>5</v>
      </c>
      <c r="C15" s="104" t="s">
        <v>715</v>
      </c>
      <c r="D15" s="105">
        <f>SUM(D11:D14)</f>
        <v>0</v>
      </c>
      <c r="E15" s="106">
        <f>SUM(E11:E14)</f>
        <v>0</v>
      </c>
      <c r="F15" s="107">
        <f>SUM(F11:F14)</f>
        <v>0</v>
      </c>
      <c r="G15" s="108">
        <v>10</v>
      </c>
      <c r="H15" s="109" t="s">
        <v>716</v>
      </c>
      <c r="I15" s="107">
        <f>SUM(I11:I14)</f>
        <v>0</v>
      </c>
      <c r="J15" s="103">
        <v>15</v>
      </c>
      <c r="K15" s="110"/>
      <c r="L15" s="111" t="s">
        <v>717</v>
      </c>
      <c r="M15" s="107">
        <f>SUM(M11:M14)</f>
        <v>0</v>
      </c>
    </row>
    <row r="16" spans="2:30" ht="18" customHeight="1" thickTop="1">
      <c r="B16" s="112" t="s">
        <v>718</v>
      </c>
      <c r="C16" s="113"/>
      <c r="D16" s="113"/>
      <c r="E16" s="113"/>
      <c r="F16" s="114"/>
      <c r="G16" s="112" t="s">
        <v>719</v>
      </c>
      <c r="H16" s="113"/>
      <c r="I16" s="115"/>
      <c r="J16" s="83" t="s">
        <v>720</v>
      </c>
      <c r="K16" s="87" t="s">
        <v>721</v>
      </c>
      <c r="L16" s="89"/>
      <c r="M16" s="116"/>
    </row>
    <row r="17" spans="2:13" ht="18" customHeight="1">
      <c r="B17" s="117"/>
      <c r="C17" s="118" t="s">
        <v>722</v>
      </c>
      <c r="D17" s="118"/>
      <c r="E17" s="118" t="s">
        <v>723</v>
      </c>
      <c r="F17" s="119"/>
      <c r="G17" s="117"/>
      <c r="H17" s="120"/>
      <c r="I17" s="121"/>
      <c r="J17" s="96">
        <v>16</v>
      </c>
      <c r="K17" s="100" t="s">
        <v>724</v>
      </c>
      <c r="L17" s="122"/>
      <c r="M17" s="99">
        <v>0</v>
      </c>
    </row>
    <row r="18" spans="2:13" ht="18" customHeight="1">
      <c r="B18" s="123"/>
      <c r="C18" s="120" t="s">
        <v>725</v>
      </c>
      <c r="D18" s="120"/>
      <c r="E18" s="120"/>
      <c r="F18" s="124"/>
      <c r="G18" s="123"/>
      <c r="H18" s="120" t="s">
        <v>722</v>
      </c>
      <c r="I18" s="121"/>
      <c r="J18" s="96">
        <v>17</v>
      </c>
      <c r="K18" s="100" t="s">
        <v>726</v>
      </c>
      <c r="L18" s="122"/>
      <c r="M18" s="99">
        <v>0</v>
      </c>
    </row>
    <row r="19" spans="2:13" ht="18" customHeight="1">
      <c r="B19" s="123"/>
      <c r="C19" s="120"/>
      <c r="D19" s="120"/>
      <c r="E19" s="120"/>
      <c r="F19" s="124"/>
      <c r="G19" s="123"/>
      <c r="H19" s="125"/>
      <c r="I19" s="121"/>
      <c r="J19" s="96">
        <v>18</v>
      </c>
      <c r="K19" s="100" t="s">
        <v>727</v>
      </c>
      <c r="L19" s="122"/>
      <c r="M19" s="99">
        <v>0</v>
      </c>
    </row>
    <row r="20" spans="2:13" ht="18" customHeight="1" thickBot="1">
      <c r="B20" s="123"/>
      <c r="C20" s="120"/>
      <c r="D20" s="120"/>
      <c r="E20" s="120"/>
      <c r="F20" s="124"/>
      <c r="G20" s="123"/>
      <c r="H20" s="118" t="s">
        <v>723</v>
      </c>
      <c r="I20" s="121"/>
      <c r="J20" s="96">
        <v>19</v>
      </c>
      <c r="K20" s="100" t="s">
        <v>728</v>
      </c>
      <c r="L20" s="122"/>
      <c r="M20" s="99">
        <v>0</v>
      </c>
    </row>
    <row r="21" spans="2:13" ht="18" customHeight="1" thickBot="1">
      <c r="B21" s="117"/>
      <c r="C21" s="120"/>
      <c r="D21" s="120"/>
      <c r="E21" s="120"/>
      <c r="F21" s="120"/>
      <c r="G21" s="117"/>
      <c r="H21" s="120" t="s">
        <v>725</v>
      </c>
      <c r="I21" s="121"/>
      <c r="J21" s="103">
        <v>20</v>
      </c>
      <c r="K21" s="110"/>
      <c r="L21" s="111" t="s">
        <v>729</v>
      </c>
      <c r="M21" s="107">
        <f>SUM(M17:M20)</f>
        <v>0</v>
      </c>
    </row>
    <row r="22" spans="2:13" ht="18" customHeight="1" thickTop="1">
      <c r="B22" s="112" t="s">
        <v>730</v>
      </c>
      <c r="C22" s="113"/>
      <c r="D22" s="113"/>
      <c r="E22" s="113"/>
      <c r="F22" s="114"/>
      <c r="G22" s="117"/>
      <c r="H22" s="120"/>
      <c r="I22" s="121"/>
      <c r="J22" s="83" t="s">
        <v>62</v>
      </c>
      <c r="K22" s="87" t="s">
        <v>731</v>
      </c>
      <c r="L22" s="89"/>
      <c r="M22" s="116"/>
    </row>
    <row r="23" spans="2:13" ht="18" customHeight="1">
      <c r="B23" s="117"/>
      <c r="C23" s="118" t="s">
        <v>722</v>
      </c>
      <c r="D23" s="118"/>
      <c r="E23" s="118" t="s">
        <v>723</v>
      </c>
      <c r="F23" s="119"/>
      <c r="G23" s="117"/>
      <c r="H23" s="120"/>
      <c r="I23" s="121"/>
      <c r="J23" s="90">
        <v>21</v>
      </c>
      <c r="K23" s="94"/>
      <c r="L23" s="126" t="s">
        <v>732</v>
      </c>
      <c r="M23" s="93">
        <f>F15+I15+M15+M21</f>
        <v>0</v>
      </c>
    </row>
    <row r="24" spans="2:13" ht="18" customHeight="1">
      <c r="B24" s="123"/>
      <c r="C24" s="120" t="s">
        <v>725</v>
      </c>
      <c r="D24" s="120"/>
      <c r="E24" s="120"/>
      <c r="F24" s="124"/>
      <c r="G24" s="117"/>
      <c r="H24" s="120"/>
      <c r="I24" s="121"/>
      <c r="J24" s="96">
        <v>22</v>
      </c>
      <c r="K24" s="100" t="s">
        <v>733</v>
      </c>
      <c r="L24" s="127" t="e">
        <f>M23-L25</f>
        <v>#VALUE!</v>
      </c>
      <c r="M24" s="99" t="e">
        <f>ROUND((L24*20)/100,2)</f>
        <v>#VALUE!</v>
      </c>
    </row>
    <row r="25" spans="2:13" ht="18" customHeight="1" thickBot="1">
      <c r="B25" s="123"/>
      <c r="C25" s="120"/>
      <c r="D25" s="120"/>
      <c r="E25" s="120"/>
      <c r="F25" s="124"/>
      <c r="G25" s="117"/>
      <c r="H25" s="120"/>
      <c r="I25" s="121"/>
      <c r="J25" s="96">
        <v>23</v>
      </c>
      <c r="K25" s="100" t="s">
        <v>734</v>
      </c>
      <c r="L25" s="127" t="e">
        <f>SUMIF([1]Prehlad!O11:O9999,0,[1]Prehlad!J11:J9999)</f>
        <v>#VALUE!</v>
      </c>
      <c r="M25" s="99" t="e">
        <f>ROUND((L25*0)/100,1)</f>
        <v>#VALUE!</v>
      </c>
    </row>
    <row r="26" spans="2:13" ht="18" customHeight="1" thickBot="1">
      <c r="B26" s="123"/>
      <c r="C26" s="120"/>
      <c r="D26" s="120"/>
      <c r="E26" s="120"/>
      <c r="F26" s="124"/>
      <c r="G26" s="117"/>
      <c r="H26" s="120"/>
      <c r="I26" s="121"/>
      <c r="J26" s="103">
        <v>24</v>
      </c>
      <c r="K26" s="110"/>
      <c r="L26" s="111" t="s">
        <v>735</v>
      </c>
      <c r="M26" s="107" t="e">
        <f>M23+M24+M25</f>
        <v>#VALUE!</v>
      </c>
    </row>
    <row r="27" spans="2:13" ht="17.100000000000001" customHeight="1" thickTop="1" thickBot="1">
      <c r="B27" s="128"/>
      <c r="C27" s="129"/>
      <c r="D27" s="129"/>
      <c r="E27" s="129"/>
      <c r="F27" s="129"/>
      <c r="G27" s="128"/>
      <c r="H27" s="129"/>
      <c r="I27" s="130"/>
      <c r="J27" s="131" t="s">
        <v>736</v>
      </c>
      <c r="K27" s="132" t="s">
        <v>737</v>
      </c>
      <c r="L27" s="133"/>
      <c r="M27" s="134">
        <v>0</v>
      </c>
    </row>
    <row r="28" spans="2:13" ht="14.25" customHeight="1" thickTop="1">
      <c r="B28" s="52" t="s">
        <v>738</v>
      </c>
    </row>
    <row r="29" spans="2:13" ht="2.25" customHeight="1"/>
  </sheetData>
  <printOptions horizontalCentered="1" verticalCentered="1"/>
  <pageMargins left="0.25" right="0.39" top="0.35433070866141736" bottom="0.43307086614173229" header="0.31496062992125984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67196-C8A8-45D2-9954-C3FF34F8D155}">
  <dimension ref="A1:Z10"/>
  <sheetViews>
    <sheetView showGridLines="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140625" defaultRowHeight="12.75"/>
  <cols>
    <col min="1" max="1" width="45.140625" style="48" customWidth="1"/>
    <col min="2" max="19" width="10.7109375" style="48" customWidth="1"/>
    <col min="20" max="20" width="3.42578125" style="48" customWidth="1"/>
    <col min="21" max="21" width="9.5703125" style="48" customWidth="1"/>
    <col min="22" max="25" width="9.7109375" style="48" customWidth="1"/>
    <col min="26" max="256" width="9.140625" style="48"/>
    <col min="257" max="257" width="42.7109375" style="48" customWidth="1"/>
    <col min="258" max="275" width="10.7109375" style="48" customWidth="1"/>
    <col min="276" max="276" width="3.42578125" style="48" customWidth="1"/>
    <col min="277" max="277" width="9.5703125" style="48" customWidth="1"/>
    <col min="278" max="281" width="9.7109375" style="48" customWidth="1"/>
    <col min="282" max="512" width="9.140625" style="48"/>
    <col min="513" max="513" width="42.7109375" style="48" customWidth="1"/>
    <col min="514" max="531" width="10.7109375" style="48" customWidth="1"/>
    <col min="532" max="532" width="3.42578125" style="48" customWidth="1"/>
    <col min="533" max="533" width="9.5703125" style="48" customWidth="1"/>
    <col min="534" max="537" width="9.7109375" style="48" customWidth="1"/>
    <col min="538" max="768" width="9.140625" style="48"/>
    <col min="769" max="769" width="42.7109375" style="48" customWidth="1"/>
    <col min="770" max="787" width="10.7109375" style="48" customWidth="1"/>
    <col min="788" max="788" width="3.42578125" style="48" customWidth="1"/>
    <col min="789" max="789" width="9.5703125" style="48" customWidth="1"/>
    <col min="790" max="793" width="9.7109375" style="48" customWidth="1"/>
    <col min="794" max="1024" width="9.140625" style="48"/>
    <col min="1025" max="1025" width="42.7109375" style="48" customWidth="1"/>
    <col min="1026" max="1043" width="10.7109375" style="48" customWidth="1"/>
    <col min="1044" max="1044" width="3.42578125" style="48" customWidth="1"/>
    <col min="1045" max="1045" width="9.5703125" style="48" customWidth="1"/>
    <col min="1046" max="1049" width="9.7109375" style="48" customWidth="1"/>
    <col min="1050" max="1280" width="9.140625" style="48"/>
    <col min="1281" max="1281" width="42.7109375" style="48" customWidth="1"/>
    <col min="1282" max="1299" width="10.7109375" style="48" customWidth="1"/>
    <col min="1300" max="1300" width="3.42578125" style="48" customWidth="1"/>
    <col min="1301" max="1301" width="9.5703125" style="48" customWidth="1"/>
    <col min="1302" max="1305" width="9.7109375" style="48" customWidth="1"/>
    <col min="1306" max="1536" width="9.140625" style="48"/>
    <col min="1537" max="1537" width="42.7109375" style="48" customWidth="1"/>
    <col min="1538" max="1555" width="10.7109375" style="48" customWidth="1"/>
    <col min="1556" max="1556" width="3.42578125" style="48" customWidth="1"/>
    <col min="1557" max="1557" width="9.5703125" style="48" customWidth="1"/>
    <col min="1558" max="1561" width="9.7109375" style="48" customWidth="1"/>
    <col min="1562" max="1792" width="9.140625" style="48"/>
    <col min="1793" max="1793" width="42.7109375" style="48" customWidth="1"/>
    <col min="1794" max="1811" width="10.7109375" style="48" customWidth="1"/>
    <col min="1812" max="1812" width="3.42578125" style="48" customWidth="1"/>
    <col min="1813" max="1813" width="9.5703125" style="48" customWidth="1"/>
    <col min="1814" max="1817" width="9.7109375" style="48" customWidth="1"/>
    <col min="1818" max="2048" width="9.140625" style="48"/>
    <col min="2049" max="2049" width="42.7109375" style="48" customWidth="1"/>
    <col min="2050" max="2067" width="10.7109375" style="48" customWidth="1"/>
    <col min="2068" max="2068" width="3.42578125" style="48" customWidth="1"/>
    <col min="2069" max="2069" width="9.5703125" style="48" customWidth="1"/>
    <col min="2070" max="2073" width="9.7109375" style="48" customWidth="1"/>
    <col min="2074" max="2304" width="9.140625" style="48"/>
    <col min="2305" max="2305" width="42.7109375" style="48" customWidth="1"/>
    <col min="2306" max="2323" width="10.7109375" style="48" customWidth="1"/>
    <col min="2324" max="2324" width="3.42578125" style="48" customWidth="1"/>
    <col min="2325" max="2325" width="9.5703125" style="48" customWidth="1"/>
    <col min="2326" max="2329" width="9.7109375" style="48" customWidth="1"/>
    <col min="2330" max="2560" width="9.140625" style="48"/>
    <col min="2561" max="2561" width="42.7109375" style="48" customWidth="1"/>
    <col min="2562" max="2579" width="10.7109375" style="48" customWidth="1"/>
    <col min="2580" max="2580" width="3.42578125" style="48" customWidth="1"/>
    <col min="2581" max="2581" width="9.5703125" style="48" customWidth="1"/>
    <col min="2582" max="2585" width="9.7109375" style="48" customWidth="1"/>
    <col min="2586" max="2816" width="9.140625" style="48"/>
    <col min="2817" max="2817" width="42.7109375" style="48" customWidth="1"/>
    <col min="2818" max="2835" width="10.7109375" style="48" customWidth="1"/>
    <col min="2836" max="2836" width="3.42578125" style="48" customWidth="1"/>
    <col min="2837" max="2837" width="9.5703125" style="48" customWidth="1"/>
    <col min="2838" max="2841" width="9.7109375" style="48" customWidth="1"/>
    <col min="2842" max="3072" width="9.140625" style="48"/>
    <col min="3073" max="3073" width="42.7109375" style="48" customWidth="1"/>
    <col min="3074" max="3091" width="10.7109375" style="48" customWidth="1"/>
    <col min="3092" max="3092" width="3.42578125" style="48" customWidth="1"/>
    <col min="3093" max="3093" width="9.5703125" style="48" customWidth="1"/>
    <col min="3094" max="3097" width="9.7109375" style="48" customWidth="1"/>
    <col min="3098" max="3328" width="9.140625" style="48"/>
    <col min="3329" max="3329" width="42.7109375" style="48" customWidth="1"/>
    <col min="3330" max="3347" width="10.7109375" style="48" customWidth="1"/>
    <col min="3348" max="3348" width="3.42578125" style="48" customWidth="1"/>
    <col min="3349" max="3349" width="9.5703125" style="48" customWidth="1"/>
    <col min="3350" max="3353" width="9.7109375" style="48" customWidth="1"/>
    <col min="3354" max="3584" width="9.140625" style="48"/>
    <col min="3585" max="3585" width="42.7109375" style="48" customWidth="1"/>
    <col min="3586" max="3603" width="10.7109375" style="48" customWidth="1"/>
    <col min="3604" max="3604" width="3.42578125" style="48" customWidth="1"/>
    <col min="3605" max="3605" width="9.5703125" style="48" customWidth="1"/>
    <col min="3606" max="3609" width="9.7109375" style="48" customWidth="1"/>
    <col min="3610" max="3840" width="9.140625" style="48"/>
    <col min="3841" max="3841" width="42.7109375" style="48" customWidth="1"/>
    <col min="3842" max="3859" width="10.7109375" style="48" customWidth="1"/>
    <col min="3860" max="3860" width="3.42578125" style="48" customWidth="1"/>
    <col min="3861" max="3861" width="9.5703125" style="48" customWidth="1"/>
    <col min="3862" max="3865" width="9.7109375" style="48" customWidth="1"/>
    <col min="3866" max="4096" width="9.140625" style="48"/>
    <col min="4097" max="4097" width="42.7109375" style="48" customWidth="1"/>
    <col min="4098" max="4115" width="10.7109375" style="48" customWidth="1"/>
    <col min="4116" max="4116" width="3.42578125" style="48" customWidth="1"/>
    <col min="4117" max="4117" width="9.5703125" style="48" customWidth="1"/>
    <col min="4118" max="4121" width="9.7109375" style="48" customWidth="1"/>
    <col min="4122" max="4352" width="9.140625" style="48"/>
    <col min="4353" max="4353" width="42.7109375" style="48" customWidth="1"/>
    <col min="4354" max="4371" width="10.7109375" style="48" customWidth="1"/>
    <col min="4372" max="4372" width="3.42578125" style="48" customWidth="1"/>
    <col min="4373" max="4373" width="9.5703125" style="48" customWidth="1"/>
    <col min="4374" max="4377" width="9.7109375" style="48" customWidth="1"/>
    <col min="4378" max="4608" width="9.140625" style="48"/>
    <col min="4609" max="4609" width="42.7109375" style="48" customWidth="1"/>
    <col min="4610" max="4627" width="10.7109375" style="48" customWidth="1"/>
    <col min="4628" max="4628" width="3.42578125" style="48" customWidth="1"/>
    <col min="4629" max="4629" width="9.5703125" style="48" customWidth="1"/>
    <col min="4630" max="4633" width="9.7109375" style="48" customWidth="1"/>
    <col min="4634" max="4864" width="9.140625" style="48"/>
    <col min="4865" max="4865" width="42.7109375" style="48" customWidth="1"/>
    <col min="4866" max="4883" width="10.7109375" style="48" customWidth="1"/>
    <col min="4884" max="4884" width="3.42578125" style="48" customWidth="1"/>
    <col min="4885" max="4885" width="9.5703125" style="48" customWidth="1"/>
    <col min="4886" max="4889" width="9.7109375" style="48" customWidth="1"/>
    <col min="4890" max="5120" width="9.140625" style="48"/>
    <col min="5121" max="5121" width="42.7109375" style="48" customWidth="1"/>
    <col min="5122" max="5139" width="10.7109375" style="48" customWidth="1"/>
    <col min="5140" max="5140" width="3.42578125" style="48" customWidth="1"/>
    <col min="5141" max="5141" width="9.5703125" style="48" customWidth="1"/>
    <col min="5142" max="5145" width="9.7109375" style="48" customWidth="1"/>
    <col min="5146" max="5376" width="9.140625" style="48"/>
    <col min="5377" max="5377" width="42.7109375" style="48" customWidth="1"/>
    <col min="5378" max="5395" width="10.7109375" style="48" customWidth="1"/>
    <col min="5396" max="5396" width="3.42578125" style="48" customWidth="1"/>
    <col min="5397" max="5397" width="9.5703125" style="48" customWidth="1"/>
    <col min="5398" max="5401" width="9.7109375" style="48" customWidth="1"/>
    <col min="5402" max="5632" width="9.140625" style="48"/>
    <col min="5633" max="5633" width="42.7109375" style="48" customWidth="1"/>
    <col min="5634" max="5651" width="10.7109375" style="48" customWidth="1"/>
    <col min="5652" max="5652" width="3.42578125" style="48" customWidth="1"/>
    <col min="5653" max="5653" width="9.5703125" style="48" customWidth="1"/>
    <col min="5654" max="5657" width="9.7109375" style="48" customWidth="1"/>
    <col min="5658" max="5888" width="9.140625" style="48"/>
    <col min="5889" max="5889" width="42.7109375" style="48" customWidth="1"/>
    <col min="5890" max="5907" width="10.7109375" style="48" customWidth="1"/>
    <col min="5908" max="5908" width="3.42578125" style="48" customWidth="1"/>
    <col min="5909" max="5909" width="9.5703125" style="48" customWidth="1"/>
    <col min="5910" max="5913" width="9.7109375" style="48" customWidth="1"/>
    <col min="5914" max="6144" width="9.140625" style="48"/>
    <col min="6145" max="6145" width="42.7109375" style="48" customWidth="1"/>
    <col min="6146" max="6163" width="10.7109375" style="48" customWidth="1"/>
    <col min="6164" max="6164" width="3.42578125" style="48" customWidth="1"/>
    <col min="6165" max="6165" width="9.5703125" style="48" customWidth="1"/>
    <col min="6166" max="6169" width="9.7109375" style="48" customWidth="1"/>
    <col min="6170" max="6400" width="9.140625" style="48"/>
    <col min="6401" max="6401" width="42.7109375" style="48" customWidth="1"/>
    <col min="6402" max="6419" width="10.7109375" style="48" customWidth="1"/>
    <col min="6420" max="6420" width="3.42578125" style="48" customWidth="1"/>
    <col min="6421" max="6421" width="9.5703125" style="48" customWidth="1"/>
    <col min="6422" max="6425" width="9.7109375" style="48" customWidth="1"/>
    <col min="6426" max="6656" width="9.140625" style="48"/>
    <col min="6657" max="6657" width="42.7109375" style="48" customWidth="1"/>
    <col min="6658" max="6675" width="10.7109375" style="48" customWidth="1"/>
    <col min="6676" max="6676" width="3.42578125" style="48" customWidth="1"/>
    <col min="6677" max="6677" width="9.5703125" style="48" customWidth="1"/>
    <col min="6678" max="6681" width="9.7109375" style="48" customWidth="1"/>
    <col min="6682" max="6912" width="9.140625" style="48"/>
    <col min="6913" max="6913" width="42.7109375" style="48" customWidth="1"/>
    <col min="6914" max="6931" width="10.7109375" style="48" customWidth="1"/>
    <col min="6932" max="6932" width="3.42578125" style="48" customWidth="1"/>
    <col min="6933" max="6933" width="9.5703125" style="48" customWidth="1"/>
    <col min="6934" max="6937" width="9.7109375" style="48" customWidth="1"/>
    <col min="6938" max="7168" width="9.140625" style="48"/>
    <col min="7169" max="7169" width="42.7109375" style="48" customWidth="1"/>
    <col min="7170" max="7187" width="10.7109375" style="48" customWidth="1"/>
    <col min="7188" max="7188" width="3.42578125" style="48" customWidth="1"/>
    <col min="7189" max="7189" width="9.5703125" style="48" customWidth="1"/>
    <col min="7190" max="7193" width="9.7109375" style="48" customWidth="1"/>
    <col min="7194" max="7424" width="9.140625" style="48"/>
    <col min="7425" max="7425" width="42.7109375" style="48" customWidth="1"/>
    <col min="7426" max="7443" width="10.7109375" style="48" customWidth="1"/>
    <col min="7444" max="7444" width="3.42578125" style="48" customWidth="1"/>
    <col min="7445" max="7445" width="9.5703125" style="48" customWidth="1"/>
    <col min="7446" max="7449" width="9.7109375" style="48" customWidth="1"/>
    <col min="7450" max="7680" width="9.140625" style="48"/>
    <col min="7681" max="7681" width="42.7109375" style="48" customWidth="1"/>
    <col min="7682" max="7699" width="10.7109375" style="48" customWidth="1"/>
    <col min="7700" max="7700" width="3.42578125" style="48" customWidth="1"/>
    <col min="7701" max="7701" width="9.5703125" style="48" customWidth="1"/>
    <col min="7702" max="7705" width="9.7109375" style="48" customWidth="1"/>
    <col min="7706" max="7936" width="9.140625" style="48"/>
    <col min="7937" max="7937" width="42.7109375" style="48" customWidth="1"/>
    <col min="7938" max="7955" width="10.7109375" style="48" customWidth="1"/>
    <col min="7956" max="7956" width="3.42578125" style="48" customWidth="1"/>
    <col min="7957" max="7957" width="9.5703125" style="48" customWidth="1"/>
    <col min="7958" max="7961" width="9.7109375" style="48" customWidth="1"/>
    <col min="7962" max="8192" width="9.140625" style="48"/>
    <col min="8193" max="8193" width="42.7109375" style="48" customWidth="1"/>
    <col min="8194" max="8211" width="10.7109375" style="48" customWidth="1"/>
    <col min="8212" max="8212" width="3.42578125" style="48" customWidth="1"/>
    <col min="8213" max="8213" width="9.5703125" style="48" customWidth="1"/>
    <col min="8214" max="8217" width="9.7109375" style="48" customWidth="1"/>
    <col min="8218" max="8448" width="9.140625" style="48"/>
    <col min="8449" max="8449" width="42.7109375" style="48" customWidth="1"/>
    <col min="8450" max="8467" width="10.7109375" style="48" customWidth="1"/>
    <col min="8468" max="8468" width="3.42578125" style="48" customWidth="1"/>
    <col min="8469" max="8469" width="9.5703125" style="48" customWidth="1"/>
    <col min="8470" max="8473" width="9.7109375" style="48" customWidth="1"/>
    <col min="8474" max="8704" width="9.140625" style="48"/>
    <col min="8705" max="8705" width="42.7109375" style="48" customWidth="1"/>
    <col min="8706" max="8723" width="10.7109375" style="48" customWidth="1"/>
    <col min="8724" max="8724" width="3.42578125" style="48" customWidth="1"/>
    <col min="8725" max="8725" width="9.5703125" style="48" customWidth="1"/>
    <col min="8726" max="8729" width="9.7109375" style="48" customWidth="1"/>
    <col min="8730" max="8960" width="9.140625" style="48"/>
    <col min="8961" max="8961" width="42.7109375" style="48" customWidth="1"/>
    <col min="8962" max="8979" width="10.7109375" style="48" customWidth="1"/>
    <col min="8980" max="8980" width="3.42578125" style="48" customWidth="1"/>
    <col min="8981" max="8981" width="9.5703125" style="48" customWidth="1"/>
    <col min="8982" max="8985" width="9.7109375" style="48" customWidth="1"/>
    <col min="8986" max="9216" width="9.140625" style="48"/>
    <col min="9217" max="9217" width="42.7109375" style="48" customWidth="1"/>
    <col min="9218" max="9235" width="10.7109375" style="48" customWidth="1"/>
    <col min="9236" max="9236" width="3.42578125" style="48" customWidth="1"/>
    <col min="9237" max="9237" width="9.5703125" style="48" customWidth="1"/>
    <col min="9238" max="9241" width="9.7109375" style="48" customWidth="1"/>
    <col min="9242" max="9472" width="9.140625" style="48"/>
    <col min="9473" max="9473" width="42.7109375" style="48" customWidth="1"/>
    <col min="9474" max="9491" width="10.7109375" style="48" customWidth="1"/>
    <col min="9492" max="9492" width="3.42578125" style="48" customWidth="1"/>
    <col min="9493" max="9493" width="9.5703125" style="48" customWidth="1"/>
    <col min="9494" max="9497" width="9.7109375" style="48" customWidth="1"/>
    <col min="9498" max="9728" width="9.140625" style="48"/>
    <col min="9729" max="9729" width="42.7109375" style="48" customWidth="1"/>
    <col min="9730" max="9747" width="10.7109375" style="48" customWidth="1"/>
    <col min="9748" max="9748" width="3.42578125" style="48" customWidth="1"/>
    <col min="9749" max="9749" width="9.5703125" style="48" customWidth="1"/>
    <col min="9750" max="9753" width="9.7109375" style="48" customWidth="1"/>
    <col min="9754" max="9984" width="9.140625" style="48"/>
    <col min="9985" max="9985" width="42.7109375" style="48" customWidth="1"/>
    <col min="9986" max="10003" width="10.7109375" style="48" customWidth="1"/>
    <col min="10004" max="10004" width="3.42578125" style="48" customWidth="1"/>
    <col min="10005" max="10005" width="9.5703125" style="48" customWidth="1"/>
    <col min="10006" max="10009" width="9.7109375" style="48" customWidth="1"/>
    <col min="10010" max="10240" width="9.140625" style="48"/>
    <col min="10241" max="10241" width="42.7109375" style="48" customWidth="1"/>
    <col min="10242" max="10259" width="10.7109375" style="48" customWidth="1"/>
    <col min="10260" max="10260" width="3.42578125" style="48" customWidth="1"/>
    <col min="10261" max="10261" width="9.5703125" style="48" customWidth="1"/>
    <col min="10262" max="10265" width="9.7109375" style="48" customWidth="1"/>
    <col min="10266" max="10496" width="9.140625" style="48"/>
    <col min="10497" max="10497" width="42.7109375" style="48" customWidth="1"/>
    <col min="10498" max="10515" width="10.7109375" style="48" customWidth="1"/>
    <col min="10516" max="10516" width="3.42578125" style="48" customWidth="1"/>
    <col min="10517" max="10517" width="9.5703125" style="48" customWidth="1"/>
    <col min="10518" max="10521" width="9.7109375" style="48" customWidth="1"/>
    <col min="10522" max="10752" width="9.140625" style="48"/>
    <col min="10753" max="10753" width="42.7109375" style="48" customWidth="1"/>
    <col min="10754" max="10771" width="10.7109375" style="48" customWidth="1"/>
    <col min="10772" max="10772" width="3.42578125" style="48" customWidth="1"/>
    <col min="10773" max="10773" width="9.5703125" style="48" customWidth="1"/>
    <col min="10774" max="10777" width="9.7109375" style="48" customWidth="1"/>
    <col min="10778" max="11008" width="9.140625" style="48"/>
    <col min="11009" max="11009" width="42.7109375" style="48" customWidth="1"/>
    <col min="11010" max="11027" width="10.7109375" style="48" customWidth="1"/>
    <col min="11028" max="11028" width="3.42578125" style="48" customWidth="1"/>
    <col min="11029" max="11029" width="9.5703125" style="48" customWidth="1"/>
    <col min="11030" max="11033" width="9.7109375" style="48" customWidth="1"/>
    <col min="11034" max="11264" width="9.140625" style="48"/>
    <col min="11265" max="11265" width="42.7109375" style="48" customWidth="1"/>
    <col min="11266" max="11283" width="10.7109375" style="48" customWidth="1"/>
    <col min="11284" max="11284" width="3.42578125" style="48" customWidth="1"/>
    <col min="11285" max="11285" width="9.5703125" style="48" customWidth="1"/>
    <col min="11286" max="11289" width="9.7109375" style="48" customWidth="1"/>
    <col min="11290" max="11520" width="9.140625" style="48"/>
    <col min="11521" max="11521" width="42.7109375" style="48" customWidth="1"/>
    <col min="11522" max="11539" width="10.7109375" style="48" customWidth="1"/>
    <col min="11540" max="11540" width="3.42578125" style="48" customWidth="1"/>
    <col min="11541" max="11541" width="9.5703125" style="48" customWidth="1"/>
    <col min="11542" max="11545" width="9.7109375" style="48" customWidth="1"/>
    <col min="11546" max="11776" width="9.140625" style="48"/>
    <col min="11777" max="11777" width="42.7109375" style="48" customWidth="1"/>
    <col min="11778" max="11795" width="10.7109375" style="48" customWidth="1"/>
    <col min="11796" max="11796" width="3.42578125" style="48" customWidth="1"/>
    <col min="11797" max="11797" width="9.5703125" style="48" customWidth="1"/>
    <col min="11798" max="11801" width="9.7109375" style="48" customWidth="1"/>
    <col min="11802" max="12032" width="9.140625" style="48"/>
    <col min="12033" max="12033" width="42.7109375" style="48" customWidth="1"/>
    <col min="12034" max="12051" width="10.7109375" style="48" customWidth="1"/>
    <col min="12052" max="12052" width="3.42578125" style="48" customWidth="1"/>
    <col min="12053" max="12053" width="9.5703125" style="48" customWidth="1"/>
    <col min="12054" max="12057" width="9.7109375" style="48" customWidth="1"/>
    <col min="12058" max="12288" width="9.140625" style="48"/>
    <col min="12289" max="12289" width="42.7109375" style="48" customWidth="1"/>
    <col min="12290" max="12307" width="10.7109375" style="48" customWidth="1"/>
    <col min="12308" max="12308" width="3.42578125" style="48" customWidth="1"/>
    <col min="12309" max="12309" width="9.5703125" style="48" customWidth="1"/>
    <col min="12310" max="12313" width="9.7109375" style="48" customWidth="1"/>
    <col min="12314" max="12544" width="9.140625" style="48"/>
    <col min="12545" max="12545" width="42.7109375" style="48" customWidth="1"/>
    <col min="12546" max="12563" width="10.7109375" style="48" customWidth="1"/>
    <col min="12564" max="12564" width="3.42578125" style="48" customWidth="1"/>
    <col min="12565" max="12565" width="9.5703125" style="48" customWidth="1"/>
    <col min="12566" max="12569" width="9.7109375" style="48" customWidth="1"/>
    <col min="12570" max="12800" width="9.140625" style="48"/>
    <col min="12801" max="12801" width="42.7109375" style="48" customWidth="1"/>
    <col min="12802" max="12819" width="10.7109375" style="48" customWidth="1"/>
    <col min="12820" max="12820" width="3.42578125" style="48" customWidth="1"/>
    <col min="12821" max="12821" width="9.5703125" style="48" customWidth="1"/>
    <col min="12822" max="12825" width="9.7109375" style="48" customWidth="1"/>
    <col min="12826" max="13056" width="9.140625" style="48"/>
    <col min="13057" max="13057" width="42.7109375" style="48" customWidth="1"/>
    <col min="13058" max="13075" width="10.7109375" style="48" customWidth="1"/>
    <col min="13076" max="13076" width="3.42578125" style="48" customWidth="1"/>
    <col min="13077" max="13077" width="9.5703125" style="48" customWidth="1"/>
    <col min="13078" max="13081" width="9.7109375" style="48" customWidth="1"/>
    <col min="13082" max="13312" width="9.140625" style="48"/>
    <col min="13313" max="13313" width="42.7109375" style="48" customWidth="1"/>
    <col min="13314" max="13331" width="10.7109375" style="48" customWidth="1"/>
    <col min="13332" max="13332" width="3.42578125" style="48" customWidth="1"/>
    <col min="13333" max="13333" width="9.5703125" style="48" customWidth="1"/>
    <col min="13334" max="13337" width="9.7109375" style="48" customWidth="1"/>
    <col min="13338" max="13568" width="9.140625" style="48"/>
    <col min="13569" max="13569" width="42.7109375" style="48" customWidth="1"/>
    <col min="13570" max="13587" width="10.7109375" style="48" customWidth="1"/>
    <col min="13588" max="13588" width="3.42578125" style="48" customWidth="1"/>
    <col min="13589" max="13589" width="9.5703125" style="48" customWidth="1"/>
    <col min="13590" max="13593" width="9.7109375" style="48" customWidth="1"/>
    <col min="13594" max="13824" width="9.140625" style="48"/>
    <col min="13825" max="13825" width="42.7109375" style="48" customWidth="1"/>
    <col min="13826" max="13843" width="10.7109375" style="48" customWidth="1"/>
    <col min="13844" max="13844" width="3.42578125" style="48" customWidth="1"/>
    <col min="13845" max="13845" width="9.5703125" style="48" customWidth="1"/>
    <col min="13846" max="13849" width="9.7109375" style="48" customWidth="1"/>
    <col min="13850" max="14080" width="9.140625" style="48"/>
    <col min="14081" max="14081" width="42.7109375" style="48" customWidth="1"/>
    <col min="14082" max="14099" width="10.7109375" style="48" customWidth="1"/>
    <col min="14100" max="14100" width="3.42578125" style="48" customWidth="1"/>
    <col min="14101" max="14101" width="9.5703125" style="48" customWidth="1"/>
    <col min="14102" max="14105" width="9.7109375" style="48" customWidth="1"/>
    <col min="14106" max="14336" width="9.140625" style="48"/>
    <col min="14337" max="14337" width="42.7109375" style="48" customWidth="1"/>
    <col min="14338" max="14355" width="10.7109375" style="48" customWidth="1"/>
    <col min="14356" max="14356" width="3.42578125" style="48" customWidth="1"/>
    <col min="14357" max="14357" width="9.5703125" style="48" customWidth="1"/>
    <col min="14358" max="14361" width="9.7109375" style="48" customWidth="1"/>
    <col min="14362" max="14592" width="9.140625" style="48"/>
    <col min="14593" max="14593" width="42.7109375" style="48" customWidth="1"/>
    <col min="14594" max="14611" width="10.7109375" style="48" customWidth="1"/>
    <col min="14612" max="14612" width="3.42578125" style="48" customWidth="1"/>
    <col min="14613" max="14613" width="9.5703125" style="48" customWidth="1"/>
    <col min="14614" max="14617" width="9.7109375" style="48" customWidth="1"/>
    <col min="14618" max="14848" width="9.140625" style="48"/>
    <col min="14849" max="14849" width="42.7109375" style="48" customWidth="1"/>
    <col min="14850" max="14867" width="10.7109375" style="48" customWidth="1"/>
    <col min="14868" max="14868" width="3.42578125" style="48" customWidth="1"/>
    <col min="14869" max="14869" width="9.5703125" style="48" customWidth="1"/>
    <col min="14870" max="14873" width="9.7109375" style="48" customWidth="1"/>
    <col min="14874" max="15104" width="9.140625" style="48"/>
    <col min="15105" max="15105" width="42.7109375" style="48" customWidth="1"/>
    <col min="15106" max="15123" width="10.7109375" style="48" customWidth="1"/>
    <col min="15124" max="15124" width="3.42578125" style="48" customWidth="1"/>
    <col min="15125" max="15125" width="9.5703125" style="48" customWidth="1"/>
    <col min="15126" max="15129" width="9.7109375" style="48" customWidth="1"/>
    <col min="15130" max="15360" width="9.140625" style="48"/>
    <col min="15361" max="15361" width="42.7109375" style="48" customWidth="1"/>
    <col min="15362" max="15379" width="10.7109375" style="48" customWidth="1"/>
    <col min="15380" max="15380" width="3.42578125" style="48" customWidth="1"/>
    <col min="15381" max="15381" width="9.5703125" style="48" customWidth="1"/>
    <col min="15382" max="15385" width="9.7109375" style="48" customWidth="1"/>
    <col min="15386" max="15616" width="9.140625" style="48"/>
    <col min="15617" max="15617" width="42.7109375" style="48" customWidth="1"/>
    <col min="15618" max="15635" width="10.7109375" style="48" customWidth="1"/>
    <col min="15636" max="15636" width="3.42578125" style="48" customWidth="1"/>
    <col min="15637" max="15637" width="9.5703125" style="48" customWidth="1"/>
    <col min="15638" max="15641" width="9.7109375" style="48" customWidth="1"/>
    <col min="15642" max="15872" width="9.140625" style="48"/>
    <col min="15873" max="15873" width="42.7109375" style="48" customWidth="1"/>
    <col min="15874" max="15891" width="10.7109375" style="48" customWidth="1"/>
    <col min="15892" max="15892" width="3.42578125" style="48" customWidth="1"/>
    <col min="15893" max="15893" width="9.5703125" style="48" customWidth="1"/>
    <col min="15894" max="15897" width="9.7109375" style="48" customWidth="1"/>
    <col min="15898" max="16128" width="9.140625" style="48"/>
    <col min="16129" max="16129" width="42.7109375" style="48" customWidth="1"/>
    <col min="16130" max="16147" width="10.7109375" style="48" customWidth="1"/>
    <col min="16148" max="16148" width="3.42578125" style="48" customWidth="1"/>
    <col min="16149" max="16149" width="9.5703125" style="48" customWidth="1"/>
    <col min="16150" max="16153" width="9.7109375" style="48" customWidth="1"/>
    <col min="16154" max="16384" width="9.140625" style="48"/>
  </cols>
  <sheetData>
    <row r="1" spans="1:26" s="44" customFormat="1" ht="15.75" customHeight="1">
      <c r="A1" s="38" t="s">
        <v>664</v>
      </c>
      <c r="B1" s="39" t="s">
        <v>665</v>
      </c>
      <c r="C1" s="40" t="s">
        <v>666</v>
      </c>
      <c r="D1" s="40" t="s">
        <v>667</v>
      </c>
      <c r="E1" s="40" t="s">
        <v>668</v>
      </c>
      <c r="F1" s="40" t="s">
        <v>669</v>
      </c>
      <c r="G1" s="40" t="s">
        <v>670</v>
      </c>
      <c r="H1" s="40" t="s">
        <v>671</v>
      </c>
      <c r="I1" s="40" t="s">
        <v>672</v>
      </c>
      <c r="J1" s="40" t="s">
        <v>673</v>
      </c>
      <c r="K1" s="41"/>
      <c r="L1" s="42"/>
      <c r="M1" s="42"/>
      <c r="N1" s="41"/>
      <c r="O1" s="42"/>
      <c r="P1" s="41"/>
      <c r="Q1" s="42"/>
      <c r="R1" s="41"/>
      <c r="S1" s="42"/>
      <c r="T1" s="42"/>
      <c r="U1" s="43"/>
      <c r="V1" s="42"/>
      <c r="W1" s="42"/>
      <c r="X1" s="42"/>
      <c r="Y1" s="42"/>
      <c r="Z1" s="42"/>
    </row>
    <row r="2" spans="1:26" ht="15.75" customHeight="1">
      <c r="A2" s="45" t="s">
        <v>742</v>
      </c>
      <c r="B2" s="46"/>
      <c r="C2" s="46"/>
      <c r="D2" s="46"/>
      <c r="E2" s="46"/>
      <c r="F2" s="46"/>
      <c r="G2" s="46"/>
      <c r="H2" s="46"/>
      <c r="I2" s="46"/>
      <c r="J2" s="46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ht="14.45" customHeight="1">
      <c r="A3" s="135" t="s">
        <v>740</v>
      </c>
      <c r="B3" s="46">
        <v>0</v>
      </c>
      <c r="C3" s="46">
        <v>0</v>
      </c>
      <c r="D3" s="46">
        <v>0</v>
      </c>
      <c r="E3" s="46">
        <v>0</v>
      </c>
      <c r="F3" s="46">
        <v>0</v>
      </c>
      <c r="G3" s="46">
        <v>0</v>
      </c>
      <c r="H3" s="46">
        <v>0</v>
      </c>
      <c r="I3" s="46">
        <v>0</v>
      </c>
      <c r="J3" s="46">
        <v>0</v>
      </c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1:26">
      <c r="A4" s="46" t="s">
        <v>674</v>
      </c>
      <c r="B4" s="46">
        <v>0</v>
      </c>
      <c r="C4" s="46">
        <v>0</v>
      </c>
      <c r="D4" s="46">
        <v>0</v>
      </c>
      <c r="E4" s="46">
        <v>0</v>
      </c>
      <c r="F4" s="46">
        <v>0</v>
      </c>
      <c r="G4" s="46">
        <v>0</v>
      </c>
      <c r="H4" s="46">
        <v>0</v>
      </c>
      <c r="I4" s="46">
        <v>0</v>
      </c>
      <c r="J4" s="46">
        <v>0</v>
      </c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spans="1:26">
      <c r="A5" s="46" t="s">
        <v>675</v>
      </c>
      <c r="B5" s="46">
        <v>0</v>
      </c>
      <c r="C5" s="46">
        <v>0</v>
      </c>
      <c r="D5" s="46">
        <v>0</v>
      </c>
      <c r="E5" s="46">
        <v>0</v>
      </c>
      <c r="F5" s="46">
        <v>0</v>
      </c>
      <c r="G5" s="46">
        <v>0</v>
      </c>
      <c r="H5" s="46">
        <v>0</v>
      </c>
      <c r="I5" s="46">
        <v>0</v>
      </c>
      <c r="J5" s="46">
        <v>0</v>
      </c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spans="1:26">
      <c r="A6" s="46" t="s">
        <v>676</v>
      </c>
      <c r="B6" s="46">
        <v>0</v>
      </c>
      <c r="C6" s="46">
        <v>0</v>
      </c>
      <c r="D6" s="46">
        <v>0</v>
      </c>
      <c r="E6" s="46">
        <v>0</v>
      </c>
      <c r="F6" s="46">
        <v>0</v>
      </c>
      <c r="G6" s="46">
        <v>0</v>
      </c>
      <c r="H6" s="46">
        <v>0</v>
      </c>
      <c r="I6" s="46">
        <v>0</v>
      </c>
      <c r="J6" s="46">
        <v>0</v>
      </c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spans="1:26">
      <c r="A7" s="46" t="s">
        <v>677</v>
      </c>
      <c r="B7" s="46">
        <v>0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6" ht="14.25" customHeight="1">
      <c r="A8" s="49" t="s">
        <v>678</v>
      </c>
      <c r="B8" s="49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spans="1:26"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spans="1:26"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</sheetData>
  <pageMargins left="0.18" right="0.28999999999999998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9A6F2-BD79-48B0-8DB6-C62B78EB7CD7}">
  <dimension ref="A1:AD119"/>
  <sheetViews>
    <sheetView showGridLines="0" workbookViewId="0">
      <pane ySplit="10" topLeftCell="A11" activePane="bottomLeft" state="frozen"/>
      <selection pane="bottomLeft" activeCell="A5" sqref="A5"/>
    </sheetView>
  </sheetViews>
  <sheetFormatPr defaultColWidth="9.140625" defaultRowHeight="12.75"/>
  <cols>
    <col min="1" max="1" width="4.7109375" style="33" customWidth="1"/>
    <col min="2" max="2" width="5.28515625" style="11" customWidth="1"/>
    <col min="3" max="3" width="13" style="12" customWidth="1"/>
    <col min="4" max="4" width="35.7109375" style="2" customWidth="1"/>
    <col min="5" max="5" width="11.28515625" style="5" customWidth="1"/>
    <col min="6" max="6" width="5.85546875" style="2" customWidth="1"/>
    <col min="7" max="7" width="9.7109375" style="3" customWidth="1"/>
    <col min="8" max="9" width="11.28515625" style="3" customWidth="1"/>
    <col min="10" max="10" width="8.28515625" style="3" hidden="1" customWidth="1"/>
    <col min="11" max="11" width="7.42578125" style="4" customWidth="1"/>
    <col min="12" max="12" width="8.28515625" style="4" customWidth="1"/>
    <col min="13" max="13" width="8" style="5" customWidth="1"/>
    <col min="14" max="14" width="7" style="5" customWidth="1"/>
    <col min="15" max="15" width="3.5703125" style="2" customWidth="1"/>
    <col min="16" max="16" width="12.7109375" style="2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2" customWidth="1"/>
    <col min="26" max="26" width="6.5703125" style="2" customWidth="1"/>
    <col min="27" max="27" width="24.85546875" style="2" customWidth="1"/>
    <col min="28" max="28" width="4.28515625" style="2" customWidth="1"/>
    <col min="29" max="29" width="8.28515625" style="7" customWidth="1"/>
    <col min="30" max="30" width="8.7109375" style="7" customWidth="1"/>
    <col min="31" max="256" width="9.140625" style="7"/>
    <col min="257" max="257" width="4.7109375" style="7" customWidth="1"/>
    <col min="258" max="258" width="5.28515625" style="7" customWidth="1"/>
    <col min="259" max="259" width="13" style="7" customWidth="1"/>
    <col min="260" max="260" width="35.7109375" style="7" customWidth="1"/>
    <col min="261" max="261" width="11.28515625" style="7" customWidth="1"/>
    <col min="262" max="262" width="5.85546875" style="7" customWidth="1"/>
    <col min="263" max="263" width="9.7109375" style="7" customWidth="1"/>
    <col min="264" max="265" width="11.28515625" style="7" customWidth="1"/>
    <col min="266" max="266" width="0" style="7" hidden="1" customWidth="1"/>
    <col min="267" max="267" width="7.42578125" style="7" customWidth="1"/>
    <col min="268" max="268" width="8.28515625" style="7" customWidth="1"/>
    <col min="269" max="269" width="8" style="7" customWidth="1"/>
    <col min="270" max="270" width="7" style="7" customWidth="1"/>
    <col min="271" max="271" width="3.5703125" style="7" customWidth="1"/>
    <col min="272" max="278" width="0" style="7" hidden="1" customWidth="1"/>
    <col min="279" max="279" width="9.140625" style="7"/>
    <col min="280" max="281" width="5.7109375" style="7" customWidth="1"/>
    <col min="282" max="282" width="6.5703125" style="7" customWidth="1"/>
    <col min="283" max="283" width="24.85546875" style="7" customWidth="1"/>
    <col min="284" max="284" width="4.28515625" style="7" customWidth="1"/>
    <col min="285" max="285" width="8.28515625" style="7" customWidth="1"/>
    <col min="286" max="286" width="8.7109375" style="7" customWidth="1"/>
    <col min="287" max="512" width="9.140625" style="7"/>
    <col min="513" max="513" width="4.7109375" style="7" customWidth="1"/>
    <col min="514" max="514" width="5.28515625" style="7" customWidth="1"/>
    <col min="515" max="515" width="13" style="7" customWidth="1"/>
    <col min="516" max="516" width="35.7109375" style="7" customWidth="1"/>
    <col min="517" max="517" width="11.28515625" style="7" customWidth="1"/>
    <col min="518" max="518" width="5.85546875" style="7" customWidth="1"/>
    <col min="519" max="519" width="9.7109375" style="7" customWidth="1"/>
    <col min="520" max="521" width="11.28515625" style="7" customWidth="1"/>
    <col min="522" max="522" width="0" style="7" hidden="1" customWidth="1"/>
    <col min="523" max="523" width="7.42578125" style="7" customWidth="1"/>
    <col min="524" max="524" width="8.28515625" style="7" customWidth="1"/>
    <col min="525" max="525" width="8" style="7" customWidth="1"/>
    <col min="526" max="526" width="7" style="7" customWidth="1"/>
    <col min="527" max="527" width="3.5703125" style="7" customWidth="1"/>
    <col min="528" max="534" width="0" style="7" hidden="1" customWidth="1"/>
    <col min="535" max="535" width="9.140625" style="7"/>
    <col min="536" max="537" width="5.7109375" style="7" customWidth="1"/>
    <col min="538" max="538" width="6.5703125" style="7" customWidth="1"/>
    <col min="539" max="539" width="24.85546875" style="7" customWidth="1"/>
    <col min="540" max="540" width="4.28515625" style="7" customWidth="1"/>
    <col min="541" max="541" width="8.28515625" style="7" customWidth="1"/>
    <col min="542" max="542" width="8.7109375" style="7" customWidth="1"/>
    <col min="543" max="768" width="9.140625" style="7"/>
    <col min="769" max="769" width="4.7109375" style="7" customWidth="1"/>
    <col min="770" max="770" width="5.28515625" style="7" customWidth="1"/>
    <col min="771" max="771" width="13" style="7" customWidth="1"/>
    <col min="772" max="772" width="35.7109375" style="7" customWidth="1"/>
    <col min="773" max="773" width="11.28515625" style="7" customWidth="1"/>
    <col min="774" max="774" width="5.85546875" style="7" customWidth="1"/>
    <col min="775" max="775" width="9.7109375" style="7" customWidth="1"/>
    <col min="776" max="777" width="11.28515625" style="7" customWidth="1"/>
    <col min="778" max="778" width="0" style="7" hidden="1" customWidth="1"/>
    <col min="779" max="779" width="7.42578125" style="7" customWidth="1"/>
    <col min="780" max="780" width="8.28515625" style="7" customWidth="1"/>
    <col min="781" max="781" width="8" style="7" customWidth="1"/>
    <col min="782" max="782" width="7" style="7" customWidth="1"/>
    <col min="783" max="783" width="3.5703125" style="7" customWidth="1"/>
    <col min="784" max="790" width="0" style="7" hidden="1" customWidth="1"/>
    <col min="791" max="791" width="9.140625" style="7"/>
    <col min="792" max="793" width="5.7109375" style="7" customWidth="1"/>
    <col min="794" max="794" width="6.5703125" style="7" customWidth="1"/>
    <col min="795" max="795" width="24.85546875" style="7" customWidth="1"/>
    <col min="796" max="796" width="4.28515625" style="7" customWidth="1"/>
    <col min="797" max="797" width="8.28515625" style="7" customWidth="1"/>
    <col min="798" max="798" width="8.7109375" style="7" customWidth="1"/>
    <col min="799" max="1024" width="9.140625" style="7"/>
    <col min="1025" max="1025" width="4.7109375" style="7" customWidth="1"/>
    <col min="1026" max="1026" width="5.28515625" style="7" customWidth="1"/>
    <col min="1027" max="1027" width="13" style="7" customWidth="1"/>
    <col min="1028" max="1028" width="35.7109375" style="7" customWidth="1"/>
    <col min="1029" max="1029" width="11.28515625" style="7" customWidth="1"/>
    <col min="1030" max="1030" width="5.85546875" style="7" customWidth="1"/>
    <col min="1031" max="1031" width="9.7109375" style="7" customWidth="1"/>
    <col min="1032" max="1033" width="11.28515625" style="7" customWidth="1"/>
    <col min="1034" max="1034" width="0" style="7" hidden="1" customWidth="1"/>
    <col min="1035" max="1035" width="7.42578125" style="7" customWidth="1"/>
    <col min="1036" max="1036" width="8.28515625" style="7" customWidth="1"/>
    <col min="1037" max="1037" width="8" style="7" customWidth="1"/>
    <col min="1038" max="1038" width="7" style="7" customWidth="1"/>
    <col min="1039" max="1039" width="3.5703125" style="7" customWidth="1"/>
    <col min="1040" max="1046" width="0" style="7" hidden="1" customWidth="1"/>
    <col min="1047" max="1047" width="9.140625" style="7"/>
    <col min="1048" max="1049" width="5.7109375" style="7" customWidth="1"/>
    <col min="1050" max="1050" width="6.5703125" style="7" customWidth="1"/>
    <col min="1051" max="1051" width="24.85546875" style="7" customWidth="1"/>
    <col min="1052" max="1052" width="4.28515625" style="7" customWidth="1"/>
    <col min="1053" max="1053" width="8.28515625" style="7" customWidth="1"/>
    <col min="1054" max="1054" width="8.7109375" style="7" customWidth="1"/>
    <col min="1055" max="1280" width="9.140625" style="7"/>
    <col min="1281" max="1281" width="4.7109375" style="7" customWidth="1"/>
    <col min="1282" max="1282" width="5.28515625" style="7" customWidth="1"/>
    <col min="1283" max="1283" width="13" style="7" customWidth="1"/>
    <col min="1284" max="1284" width="35.7109375" style="7" customWidth="1"/>
    <col min="1285" max="1285" width="11.28515625" style="7" customWidth="1"/>
    <col min="1286" max="1286" width="5.85546875" style="7" customWidth="1"/>
    <col min="1287" max="1287" width="9.7109375" style="7" customWidth="1"/>
    <col min="1288" max="1289" width="11.28515625" style="7" customWidth="1"/>
    <col min="1290" max="1290" width="0" style="7" hidden="1" customWidth="1"/>
    <col min="1291" max="1291" width="7.42578125" style="7" customWidth="1"/>
    <col min="1292" max="1292" width="8.28515625" style="7" customWidth="1"/>
    <col min="1293" max="1293" width="8" style="7" customWidth="1"/>
    <col min="1294" max="1294" width="7" style="7" customWidth="1"/>
    <col min="1295" max="1295" width="3.5703125" style="7" customWidth="1"/>
    <col min="1296" max="1302" width="0" style="7" hidden="1" customWidth="1"/>
    <col min="1303" max="1303" width="9.140625" style="7"/>
    <col min="1304" max="1305" width="5.7109375" style="7" customWidth="1"/>
    <col min="1306" max="1306" width="6.5703125" style="7" customWidth="1"/>
    <col min="1307" max="1307" width="24.85546875" style="7" customWidth="1"/>
    <col min="1308" max="1308" width="4.28515625" style="7" customWidth="1"/>
    <col min="1309" max="1309" width="8.28515625" style="7" customWidth="1"/>
    <col min="1310" max="1310" width="8.7109375" style="7" customWidth="1"/>
    <col min="1311" max="1536" width="9.140625" style="7"/>
    <col min="1537" max="1537" width="4.7109375" style="7" customWidth="1"/>
    <col min="1538" max="1538" width="5.28515625" style="7" customWidth="1"/>
    <col min="1539" max="1539" width="13" style="7" customWidth="1"/>
    <col min="1540" max="1540" width="35.7109375" style="7" customWidth="1"/>
    <col min="1541" max="1541" width="11.28515625" style="7" customWidth="1"/>
    <col min="1542" max="1542" width="5.85546875" style="7" customWidth="1"/>
    <col min="1543" max="1543" width="9.7109375" style="7" customWidth="1"/>
    <col min="1544" max="1545" width="11.28515625" style="7" customWidth="1"/>
    <col min="1546" max="1546" width="0" style="7" hidden="1" customWidth="1"/>
    <col min="1547" max="1547" width="7.42578125" style="7" customWidth="1"/>
    <col min="1548" max="1548" width="8.28515625" style="7" customWidth="1"/>
    <col min="1549" max="1549" width="8" style="7" customWidth="1"/>
    <col min="1550" max="1550" width="7" style="7" customWidth="1"/>
    <col min="1551" max="1551" width="3.5703125" style="7" customWidth="1"/>
    <col min="1552" max="1558" width="0" style="7" hidden="1" customWidth="1"/>
    <col min="1559" max="1559" width="9.140625" style="7"/>
    <col min="1560" max="1561" width="5.7109375" style="7" customWidth="1"/>
    <col min="1562" max="1562" width="6.5703125" style="7" customWidth="1"/>
    <col min="1563" max="1563" width="24.85546875" style="7" customWidth="1"/>
    <col min="1564" max="1564" width="4.28515625" style="7" customWidth="1"/>
    <col min="1565" max="1565" width="8.28515625" style="7" customWidth="1"/>
    <col min="1566" max="1566" width="8.7109375" style="7" customWidth="1"/>
    <col min="1567" max="1792" width="9.140625" style="7"/>
    <col min="1793" max="1793" width="4.7109375" style="7" customWidth="1"/>
    <col min="1794" max="1794" width="5.28515625" style="7" customWidth="1"/>
    <col min="1795" max="1795" width="13" style="7" customWidth="1"/>
    <col min="1796" max="1796" width="35.7109375" style="7" customWidth="1"/>
    <col min="1797" max="1797" width="11.28515625" style="7" customWidth="1"/>
    <col min="1798" max="1798" width="5.85546875" style="7" customWidth="1"/>
    <col min="1799" max="1799" width="9.7109375" style="7" customWidth="1"/>
    <col min="1800" max="1801" width="11.28515625" style="7" customWidth="1"/>
    <col min="1802" max="1802" width="0" style="7" hidden="1" customWidth="1"/>
    <col min="1803" max="1803" width="7.42578125" style="7" customWidth="1"/>
    <col min="1804" max="1804" width="8.28515625" style="7" customWidth="1"/>
    <col min="1805" max="1805" width="8" style="7" customWidth="1"/>
    <col min="1806" max="1806" width="7" style="7" customWidth="1"/>
    <col min="1807" max="1807" width="3.5703125" style="7" customWidth="1"/>
    <col min="1808" max="1814" width="0" style="7" hidden="1" customWidth="1"/>
    <col min="1815" max="1815" width="9.140625" style="7"/>
    <col min="1816" max="1817" width="5.7109375" style="7" customWidth="1"/>
    <col min="1818" max="1818" width="6.5703125" style="7" customWidth="1"/>
    <col min="1819" max="1819" width="24.85546875" style="7" customWidth="1"/>
    <col min="1820" max="1820" width="4.28515625" style="7" customWidth="1"/>
    <col min="1821" max="1821" width="8.28515625" style="7" customWidth="1"/>
    <col min="1822" max="1822" width="8.7109375" style="7" customWidth="1"/>
    <col min="1823" max="2048" width="9.140625" style="7"/>
    <col min="2049" max="2049" width="4.7109375" style="7" customWidth="1"/>
    <col min="2050" max="2050" width="5.28515625" style="7" customWidth="1"/>
    <col min="2051" max="2051" width="13" style="7" customWidth="1"/>
    <col min="2052" max="2052" width="35.7109375" style="7" customWidth="1"/>
    <col min="2053" max="2053" width="11.28515625" style="7" customWidth="1"/>
    <col min="2054" max="2054" width="5.85546875" style="7" customWidth="1"/>
    <col min="2055" max="2055" width="9.7109375" style="7" customWidth="1"/>
    <col min="2056" max="2057" width="11.28515625" style="7" customWidth="1"/>
    <col min="2058" max="2058" width="0" style="7" hidden="1" customWidth="1"/>
    <col min="2059" max="2059" width="7.42578125" style="7" customWidth="1"/>
    <col min="2060" max="2060" width="8.28515625" style="7" customWidth="1"/>
    <col min="2061" max="2061" width="8" style="7" customWidth="1"/>
    <col min="2062" max="2062" width="7" style="7" customWidth="1"/>
    <col min="2063" max="2063" width="3.5703125" style="7" customWidth="1"/>
    <col min="2064" max="2070" width="0" style="7" hidden="1" customWidth="1"/>
    <col min="2071" max="2071" width="9.140625" style="7"/>
    <col min="2072" max="2073" width="5.7109375" style="7" customWidth="1"/>
    <col min="2074" max="2074" width="6.5703125" style="7" customWidth="1"/>
    <col min="2075" max="2075" width="24.85546875" style="7" customWidth="1"/>
    <col min="2076" max="2076" width="4.28515625" style="7" customWidth="1"/>
    <col min="2077" max="2077" width="8.28515625" style="7" customWidth="1"/>
    <col min="2078" max="2078" width="8.7109375" style="7" customWidth="1"/>
    <col min="2079" max="2304" width="9.140625" style="7"/>
    <col min="2305" max="2305" width="4.7109375" style="7" customWidth="1"/>
    <col min="2306" max="2306" width="5.28515625" style="7" customWidth="1"/>
    <col min="2307" max="2307" width="13" style="7" customWidth="1"/>
    <col min="2308" max="2308" width="35.7109375" style="7" customWidth="1"/>
    <col min="2309" max="2309" width="11.28515625" style="7" customWidth="1"/>
    <col min="2310" max="2310" width="5.85546875" style="7" customWidth="1"/>
    <col min="2311" max="2311" width="9.7109375" style="7" customWidth="1"/>
    <col min="2312" max="2313" width="11.28515625" style="7" customWidth="1"/>
    <col min="2314" max="2314" width="0" style="7" hidden="1" customWidth="1"/>
    <col min="2315" max="2315" width="7.42578125" style="7" customWidth="1"/>
    <col min="2316" max="2316" width="8.28515625" style="7" customWidth="1"/>
    <col min="2317" max="2317" width="8" style="7" customWidth="1"/>
    <col min="2318" max="2318" width="7" style="7" customWidth="1"/>
    <col min="2319" max="2319" width="3.5703125" style="7" customWidth="1"/>
    <col min="2320" max="2326" width="0" style="7" hidden="1" customWidth="1"/>
    <col min="2327" max="2327" width="9.140625" style="7"/>
    <col min="2328" max="2329" width="5.7109375" style="7" customWidth="1"/>
    <col min="2330" max="2330" width="6.5703125" style="7" customWidth="1"/>
    <col min="2331" max="2331" width="24.85546875" style="7" customWidth="1"/>
    <col min="2332" max="2332" width="4.28515625" style="7" customWidth="1"/>
    <col min="2333" max="2333" width="8.28515625" style="7" customWidth="1"/>
    <col min="2334" max="2334" width="8.7109375" style="7" customWidth="1"/>
    <col min="2335" max="2560" width="9.140625" style="7"/>
    <col min="2561" max="2561" width="4.7109375" style="7" customWidth="1"/>
    <col min="2562" max="2562" width="5.28515625" style="7" customWidth="1"/>
    <col min="2563" max="2563" width="13" style="7" customWidth="1"/>
    <col min="2564" max="2564" width="35.7109375" style="7" customWidth="1"/>
    <col min="2565" max="2565" width="11.28515625" style="7" customWidth="1"/>
    <col min="2566" max="2566" width="5.85546875" style="7" customWidth="1"/>
    <col min="2567" max="2567" width="9.7109375" style="7" customWidth="1"/>
    <col min="2568" max="2569" width="11.28515625" style="7" customWidth="1"/>
    <col min="2570" max="2570" width="0" style="7" hidden="1" customWidth="1"/>
    <col min="2571" max="2571" width="7.42578125" style="7" customWidth="1"/>
    <col min="2572" max="2572" width="8.28515625" style="7" customWidth="1"/>
    <col min="2573" max="2573" width="8" style="7" customWidth="1"/>
    <col min="2574" max="2574" width="7" style="7" customWidth="1"/>
    <col min="2575" max="2575" width="3.5703125" style="7" customWidth="1"/>
    <col min="2576" max="2582" width="0" style="7" hidden="1" customWidth="1"/>
    <col min="2583" max="2583" width="9.140625" style="7"/>
    <col min="2584" max="2585" width="5.7109375" style="7" customWidth="1"/>
    <col min="2586" max="2586" width="6.5703125" style="7" customWidth="1"/>
    <col min="2587" max="2587" width="24.85546875" style="7" customWidth="1"/>
    <col min="2588" max="2588" width="4.28515625" style="7" customWidth="1"/>
    <col min="2589" max="2589" width="8.28515625" style="7" customWidth="1"/>
    <col min="2590" max="2590" width="8.7109375" style="7" customWidth="1"/>
    <col min="2591" max="2816" width="9.140625" style="7"/>
    <col min="2817" max="2817" width="4.7109375" style="7" customWidth="1"/>
    <col min="2818" max="2818" width="5.28515625" style="7" customWidth="1"/>
    <col min="2819" max="2819" width="13" style="7" customWidth="1"/>
    <col min="2820" max="2820" width="35.7109375" style="7" customWidth="1"/>
    <col min="2821" max="2821" width="11.28515625" style="7" customWidth="1"/>
    <col min="2822" max="2822" width="5.85546875" style="7" customWidth="1"/>
    <col min="2823" max="2823" width="9.7109375" style="7" customWidth="1"/>
    <col min="2824" max="2825" width="11.28515625" style="7" customWidth="1"/>
    <col min="2826" max="2826" width="0" style="7" hidden="1" customWidth="1"/>
    <col min="2827" max="2827" width="7.42578125" style="7" customWidth="1"/>
    <col min="2828" max="2828" width="8.28515625" style="7" customWidth="1"/>
    <col min="2829" max="2829" width="8" style="7" customWidth="1"/>
    <col min="2830" max="2830" width="7" style="7" customWidth="1"/>
    <col min="2831" max="2831" width="3.5703125" style="7" customWidth="1"/>
    <col min="2832" max="2838" width="0" style="7" hidden="1" customWidth="1"/>
    <col min="2839" max="2839" width="9.140625" style="7"/>
    <col min="2840" max="2841" width="5.7109375" style="7" customWidth="1"/>
    <col min="2842" max="2842" width="6.5703125" style="7" customWidth="1"/>
    <col min="2843" max="2843" width="24.85546875" style="7" customWidth="1"/>
    <col min="2844" max="2844" width="4.28515625" style="7" customWidth="1"/>
    <col min="2845" max="2845" width="8.28515625" style="7" customWidth="1"/>
    <col min="2846" max="2846" width="8.7109375" style="7" customWidth="1"/>
    <col min="2847" max="3072" width="9.140625" style="7"/>
    <col min="3073" max="3073" width="4.7109375" style="7" customWidth="1"/>
    <col min="3074" max="3074" width="5.28515625" style="7" customWidth="1"/>
    <col min="3075" max="3075" width="13" style="7" customWidth="1"/>
    <col min="3076" max="3076" width="35.7109375" style="7" customWidth="1"/>
    <col min="3077" max="3077" width="11.28515625" style="7" customWidth="1"/>
    <col min="3078" max="3078" width="5.85546875" style="7" customWidth="1"/>
    <col min="3079" max="3079" width="9.7109375" style="7" customWidth="1"/>
    <col min="3080" max="3081" width="11.28515625" style="7" customWidth="1"/>
    <col min="3082" max="3082" width="0" style="7" hidden="1" customWidth="1"/>
    <col min="3083" max="3083" width="7.42578125" style="7" customWidth="1"/>
    <col min="3084" max="3084" width="8.28515625" style="7" customWidth="1"/>
    <col min="3085" max="3085" width="8" style="7" customWidth="1"/>
    <col min="3086" max="3086" width="7" style="7" customWidth="1"/>
    <col min="3087" max="3087" width="3.5703125" style="7" customWidth="1"/>
    <col min="3088" max="3094" width="0" style="7" hidden="1" customWidth="1"/>
    <col min="3095" max="3095" width="9.140625" style="7"/>
    <col min="3096" max="3097" width="5.7109375" style="7" customWidth="1"/>
    <col min="3098" max="3098" width="6.5703125" style="7" customWidth="1"/>
    <col min="3099" max="3099" width="24.85546875" style="7" customWidth="1"/>
    <col min="3100" max="3100" width="4.28515625" style="7" customWidth="1"/>
    <col min="3101" max="3101" width="8.28515625" style="7" customWidth="1"/>
    <col min="3102" max="3102" width="8.7109375" style="7" customWidth="1"/>
    <col min="3103" max="3328" width="9.140625" style="7"/>
    <col min="3329" max="3329" width="4.7109375" style="7" customWidth="1"/>
    <col min="3330" max="3330" width="5.28515625" style="7" customWidth="1"/>
    <col min="3331" max="3331" width="13" style="7" customWidth="1"/>
    <col min="3332" max="3332" width="35.7109375" style="7" customWidth="1"/>
    <col min="3333" max="3333" width="11.28515625" style="7" customWidth="1"/>
    <col min="3334" max="3334" width="5.85546875" style="7" customWidth="1"/>
    <col min="3335" max="3335" width="9.7109375" style="7" customWidth="1"/>
    <col min="3336" max="3337" width="11.28515625" style="7" customWidth="1"/>
    <col min="3338" max="3338" width="0" style="7" hidden="1" customWidth="1"/>
    <col min="3339" max="3339" width="7.42578125" style="7" customWidth="1"/>
    <col min="3340" max="3340" width="8.28515625" style="7" customWidth="1"/>
    <col min="3341" max="3341" width="8" style="7" customWidth="1"/>
    <col min="3342" max="3342" width="7" style="7" customWidth="1"/>
    <col min="3343" max="3343" width="3.5703125" style="7" customWidth="1"/>
    <col min="3344" max="3350" width="0" style="7" hidden="1" customWidth="1"/>
    <col min="3351" max="3351" width="9.140625" style="7"/>
    <col min="3352" max="3353" width="5.7109375" style="7" customWidth="1"/>
    <col min="3354" max="3354" width="6.5703125" style="7" customWidth="1"/>
    <col min="3355" max="3355" width="24.85546875" style="7" customWidth="1"/>
    <col min="3356" max="3356" width="4.28515625" style="7" customWidth="1"/>
    <col min="3357" max="3357" width="8.28515625" style="7" customWidth="1"/>
    <col min="3358" max="3358" width="8.7109375" style="7" customWidth="1"/>
    <col min="3359" max="3584" width="9.140625" style="7"/>
    <col min="3585" max="3585" width="4.7109375" style="7" customWidth="1"/>
    <col min="3586" max="3586" width="5.28515625" style="7" customWidth="1"/>
    <col min="3587" max="3587" width="13" style="7" customWidth="1"/>
    <col min="3588" max="3588" width="35.7109375" style="7" customWidth="1"/>
    <col min="3589" max="3589" width="11.28515625" style="7" customWidth="1"/>
    <col min="3590" max="3590" width="5.85546875" style="7" customWidth="1"/>
    <col min="3591" max="3591" width="9.7109375" style="7" customWidth="1"/>
    <col min="3592" max="3593" width="11.28515625" style="7" customWidth="1"/>
    <col min="3594" max="3594" width="0" style="7" hidden="1" customWidth="1"/>
    <col min="3595" max="3595" width="7.42578125" style="7" customWidth="1"/>
    <col min="3596" max="3596" width="8.28515625" style="7" customWidth="1"/>
    <col min="3597" max="3597" width="8" style="7" customWidth="1"/>
    <col min="3598" max="3598" width="7" style="7" customWidth="1"/>
    <col min="3599" max="3599" width="3.5703125" style="7" customWidth="1"/>
    <col min="3600" max="3606" width="0" style="7" hidden="1" customWidth="1"/>
    <col min="3607" max="3607" width="9.140625" style="7"/>
    <col min="3608" max="3609" width="5.7109375" style="7" customWidth="1"/>
    <col min="3610" max="3610" width="6.5703125" style="7" customWidth="1"/>
    <col min="3611" max="3611" width="24.85546875" style="7" customWidth="1"/>
    <col min="3612" max="3612" width="4.28515625" style="7" customWidth="1"/>
    <col min="3613" max="3613" width="8.28515625" style="7" customWidth="1"/>
    <col min="3614" max="3614" width="8.7109375" style="7" customWidth="1"/>
    <col min="3615" max="3840" width="9.140625" style="7"/>
    <col min="3841" max="3841" width="4.7109375" style="7" customWidth="1"/>
    <col min="3842" max="3842" width="5.28515625" style="7" customWidth="1"/>
    <col min="3843" max="3843" width="13" style="7" customWidth="1"/>
    <col min="3844" max="3844" width="35.7109375" style="7" customWidth="1"/>
    <col min="3845" max="3845" width="11.28515625" style="7" customWidth="1"/>
    <col min="3846" max="3846" width="5.85546875" style="7" customWidth="1"/>
    <col min="3847" max="3847" width="9.7109375" style="7" customWidth="1"/>
    <col min="3848" max="3849" width="11.28515625" style="7" customWidth="1"/>
    <col min="3850" max="3850" width="0" style="7" hidden="1" customWidth="1"/>
    <col min="3851" max="3851" width="7.42578125" style="7" customWidth="1"/>
    <col min="3852" max="3852" width="8.28515625" style="7" customWidth="1"/>
    <col min="3853" max="3853" width="8" style="7" customWidth="1"/>
    <col min="3854" max="3854" width="7" style="7" customWidth="1"/>
    <col min="3855" max="3855" width="3.5703125" style="7" customWidth="1"/>
    <col min="3856" max="3862" width="0" style="7" hidden="1" customWidth="1"/>
    <col min="3863" max="3863" width="9.140625" style="7"/>
    <col min="3864" max="3865" width="5.7109375" style="7" customWidth="1"/>
    <col min="3866" max="3866" width="6.5703125" style="7" customWidth="1"/>
    <col min="3867" max="3867" width="24.85546875" style="7" customWidth="1"/>
    <col min="3868" max="3868" width="4.28515625" style="7" customWidth="1"/>
    <col min="3869" max="3869" width="8.28515625" style="7" customWidth="1"/>
    <col min="3870" max="3870" width="8.7109375" style="7" customWidth="1"/>
    <col min="3871" max="4096" width="9.140625" style="7"/>
    <col min="4097" max="4097" width="4.7109375" style="7" customWidth="1"/>
    <col min="4098" max="4098" width="5.28515625" style="7" customWidth="1"/>
    <col min="4099" max="4099" width="13" style="7" customWidth="1"/>
    <col min="4100" max="4100" width="35.7109375" style="7" customWidth="1"/>
    <col min="4101" max="4101" width="11.28515625" style="7" customWidth="1"/>
    <col min="4102" max="4102" width="5.85546875" style="7" customWidth="1"/>
    <col min="4103" max="4103" width="9.7109375" style="7" customWidth="1"/>
    <col min="4104" max="4105" width="11.28515625" style="7" customWidth="1"/>
    <col min="4106" max="4106" width="0" style="7" hidden="1" customWidth="1"/>
    <col min="4107" max="4107" width="7.42578125" style="7" customWidth="1"/>
    <col min="4108" max="4108" width="8.28515625" style="7" customWidth="1"/>
    <col min="4109" max="4109" width="8" style="7" customWidth="1"/>
    <col min="4110" max="4110" width="7" style="7" customWidth="1"/>
    <col min="4111" max="4111" width="3.5703125" style="7" customWidth="1"/>
    <col min="4112" max="4118" width="0" style="7" hidden="1" customWidth="1"/>
    <col min="4119" max="4119" width="9.140625" style="7"/>
    <col min="4120" max="4121" width="5.7109375" style="7" customWidth="1"/>
    <col min="4122" max="4122" width="6.5703125" style="7" customWidth="1"/>
    <col min="4123" max="4123" width="24.85546875" style="7" customWidth="1"/>
    <col min="4124" max="4124" width="4.28515625" style="7" customWidth="1"/>
    <col min="4125" max="4125" width="8.28515625" style="7" customWidth="1"/>
    <col min="4126" max="4126" width="8.7109375" style="7" customWidth="1"/>
    <col min="4127" max="4352" width="9.140625" style="7"/>
    <col min="4353" max="4353" width="4.7109375" style="7" customWidth="1"/>
    <col min="4354" max="4354" width="5.28515625" style="7" customWidth="1"/>
    <col min="4355" max="4355" width="13" style="7" customWidth="1"/>
    <col min="4356" max="4356" width="35.7109375" style="7" customWidth="1"/>
    <col min="4357" max="4357" width="11.28515625" style="7" customWidth="1"/>
    <col min="4358" max="4358" width="5.85546875" style="7" customWidth="1"/>
    <col min="4359" max="4359" width="9.7109375" style="7" customWidth="1"/>
    <col min="4360" max="4361" width="11.28515625" style="7" customWidth="1"/>
    <col min="4362" max="4362" width="0" style="7" hidden="1" customWidth="1"/>
    <col min="4363" max="4363" width="7.42578125" style="7" customWidth="1"/>
    <col min="4364" max="4364" width="8.28515625" style="7" customWidth="1"/>
    <col min="4365" max="4365" width="8" style="7" customWidth="1"/>
    <col min="4366" max="4366" width="7" style="7" customWidth="1"/>
    <col min="4367" max="4367" width="3.5703125" style="7" customWidth="1"/>
    <col min="4368" max="4374" width="0" style="7" hidden="1" customWidth="1"/>
    <col min="4375" max="4375" width="9.140625" style="7"/>
    <col min="4376" max="4377" width="5.7109375" style="7" customWidth="1"/>
    <col min="4378" max="4378" width="6.5703125" style="7" customWidth="1"/>
    <col min="4379" max="4379" width="24.85546875" style="7" customWidth="1"/>
    <col min="4380" max="4380" width="4.28515625" style="7" customWidth="1"/>
    <col min="4381" max="4381" width="8.28515625" style="7" customWidth="1"/>
    <col min="4382" max="4382" width="8.7109375" style="7" customWidth="1"/>
    <col min="4383" max="4608" width="9.140625" style="7"/>
    <col min="4609" max="4609" width="4.7109375" style="7" customWidth="1"/>
    <col min="4610" max="4610" width="5.28515625" style="7" customWidth="1"/>
    <col min="4611" max="4611" width="13" style="7" customWidth="1"/>
    <col min="4612" max="4612" width="35.7109375" style="7" customWidth="1"/>
    <col min="4613" max="4613" width="11.28515625" style="7" customWidth="1"/>
    <col min="4614" max="4614" width="5.85546875" style="7" customWidth="1"/>
    <col min="4615" max="4615" width="9.7109375" style="7" customWidth="1"/>
    <col min="4616" max="4617" width="11.28515625" style="7" customWidth="1"/>
    <col min="4618" max="4618" width="0" style="7" hidden="1" customWidth="1"/>
    <col min="4619" max="4619" width="7.42578125" style="7" customWidth="1"/>
    <col min="4620" max="4620" width="8.28515625" style="7" customWidth="1"/>
    <col min="4621" max="4621" width="8" style="7" customWidth="1"/>
    <col min="4622" max="4622" width="7" style="7" customWidth="1"/>
    <col min="4623" max="4623" width="3.5703125" style="7" customWidth="1"/>
    <col min="4624" max="4630" width="0" style="7" hidden="1" customWidth="1"/>
    <col min="4631" max="4631" width="9.140625" style="7"/>
    <col min="4632" max="4633" width="5.7109375" style="7" customWidth="1"/>
    <col min="4634" max="4634" width="6.5703125" style="7" customWidth="1"/>
    <col min="4635" max="4635" width="24.85546875" style="7" customWidth="1"/>
    <col min="4636" max="4636" width="4.28515625" style="7" customWidth="1"/>
    <col min="4637" max="4637" width="8.28515625" style="7" customWidth="1"/>
    <col min="4638" max="4638" width="8.7109375" style="7" customWidth="1"/>
    <col min="4639" max="4864" width="9.140625" style="7"/>
    <col min="4865" max="4865" width="4.7109375" style="7" customWidth="1"/>
    <col min="4866" max="4866" width="5.28515625" style="7" customWidth="1"/>
    <col min="4867" max="4867" width="13" style="7" customWidth="1"/>
    <col min="4868" max="4868" width="35.7109375" style="7" customWidth="1"/>
    <col min="4869" max="4869" width="11.28515625" style="7" customWidth="1"/>
    <col min="4870" max="4870" width="5.85546875" style="7" customWidth="1"/>
    <col min="4871" max="4871" width="9.7109375" style="7" customWidth="1"/>
    <col min="4872" max="4873" width="11.28515625" style="7" customWidth="1"/>
    <col min="4874" max="4874" width="0" style="7" hidden="1" customWidth="1"/>
    <col min="4875" max="4875" width="7.42578125" style="7" customWidth="1"/>
    <col min="4876" max="4876" width="8.28515625" style="7" customWidth="1"/>
    <col min="4877" max="4877" width="8" style="7" customWidth="1"/>
    <col min="4878" max="4878" width="7" style="7" customWidth="1"/>
    <col min="4879" max="4879" width="3.5703125" style="7" customWidth="1"/>
    <col min="4880" max="4886" width="0" style="7" hidden="1" customWidth="1"/>
    <col min="4887" max="4887" width="9.140625" style="7"/>
    <col min="4888" max="4889" width="5.7109375" style="7" customWidth="1"/>
    <col min="4890" max="4890" width="6.5703125" style="7" customWidth="1"/>
    <col min="4891" max="4891" width="24.85546875" style="7" customWidth="1"/>
    <col min="4892" max="4892" width="4.28515625" style="7" customWidth="1"/>
    <col min="4893" max="4893" width="8.28515625" style="7" customWidth="1"/>
    <col min="4894" max="4894" width="8.7109375" style="7" customWidth="1"/>
    <col min="4895" max="5120" width="9.140625" style="7"/>
    <col min="5121" max="5121" width="4.7109375" style="7" customWidth="1"/>
    <col min="5122" max="5122" width="5.28515625" style="7" customWidth="1"/>
    <col min="5123" max="5123" width="13" style="7" customWidth="1"/>
    <col min="5124" max="5124" width="35.7109375" style="7" customWidth="1"/>
    <col min="5125" max="5125" width="11.28515625" style="7" customWidth="1"/>
    <col min="5126" max="5126" width="5.85546875" style="7" customWidth="1"/>
    <col min="5127" max="5127" width="9.7109375" style="7" customWidth="1"/>
    <col min="5128" max="5129" width="11.28515625" style="7" customWidth="1"/>
    <col min="5130" max="5130" width="0" style="7" hidden="1" customWidth="1"/>
    <col min="5131" max="5131" width="7.42578125" style="7" customWidth="1"/>
    <col min="5132" max="5132" width="8.28515625" style="7" customWidth="1"/>
    <col min="5133" max="5133" width="8" style="7" customWidth="1"/>
    <col min="5134" max="5134" width="7" style="7" customWidth="1"/>
    <col min="5135" max="5135" width="3.5703125" style="7" customWidth="1"/>
    <col min="5136" max="5142" width="0" style="7" hidden="1" customWidth="1"/>
    <col min="5143" max="5143" width="9.140625" style="7"/>
    <col min="5144" max="5145" width="5.7109375" style="7" customWidth="1"/>
    <col min="5146" max="5146" width="6.5703125" style="7" customWidth="1"/>
    <col min="5147" max="5147" width="24.85546875" style="7" customWidth="1"/>
    <col min="5148" max="5148" width="4.28515625" style="7" customWidth="1"/>
    <col min="5149" max="5149" width="8.28515625" style="7" customWidth="1"/>
    <col min="5150" max="5150" width="8.7109375" style="7" customWidth="1"/>
    <col min="5151" max="5376" width="9.140625" style="7"/>
    <col min="5377" max="5377" width="4.7109375" style="7" customWidth="1"/>
    <col min="5378" max="5378" width="5.28515625" style="7" customWidth="1"/>
    <col min="5379" max="5379" width="13" style="7" customWidth="1"/>
    <col min="5380" max="5380" width="35.7109375" style="7" customWidth="1"/>
    <col min="5381" max="5381" width="11.28515625" style="7" customWidth="1"/>
    <col min="5382" max="5382" width="5.85546875" style="7" customWidth="1"/>
    <col min="5383" max="5383" width="9.7109375" style="7" customWidth="1"/>
    <col min="5384" max="5385" width="11.28515625" style="7" customWidth="1"/>
    <col min="5386" max="5386" width="0" style="7" hidden="1" customWidth="1"/>
    <col min="5387" max="5387" width="7.42578125" style="7" customWidth="1"/>
    <col min="5388" max="5388" width="8.28515625" style="7" customWidth="1"/>
    <col min="5389" max="5389" width="8" style="7" customWidth="1"/>
    <col min="5390" max="5390" width="7" style="7" customWidth="1"/>
    <col min="5391" max="5391" width="3.5703125" style="7" customWidth="1"/>
    <col min="5392" max="5398" width="0" style="7" hidden="1" customWidth="1"/>
    <col min="5399" max="5399" width="9.140625" style="7"/>
    <col min="5400" max="5401" width="5.7109375" style="7" customWidth="1"/>
    <col min="5402" max="5402" width="6.5703125" style="7" customWidth="1"/>
    <col min="5403" max="5403" width="24.85546875" style="7" customWidth="1"/>
    <col min="5404" max="5404" width="4.28515625" style="7" customWidth="1"/>
    <col min="5405" max="5405" width="8.28515625" style="7" customWidth="1"/>
    <col min="5406" max="5406" width="8.7109375" style="7" customWidth="1"/>
    <col min="5407" max="5632" width="9.140625" style="7"/>
    <col min="5633" max="5633" width="4.7109375" style="7" customWidth="1"/>
    <col min="5634" max="5634" width="5.28515625" style="7" customWidth="1"/>
    <col min="5635" max="5635" width="13" style="7" customWidth="1"/>
    <col min="5636" max="5636" width="35.7109375" style="7" customWidth="1"/>
    <col min="5637" max="5637" width="11.28515625" style="7" customWidth="1"/>
    <col min="5638" max="5638" width="5.85546875" style="7" customWidth="1"/>
    <col min="5639" max="5639" width="9.7109375" style="7" customWidth="1"/>
    <col min="5640" max="5641" width="11.28515625" style="7" customWidth="1"/>
    <col min="5642" max="5642" width="0" style="7" hidden="1" customWidth="1"/>
    <col min="5643" max="5643" width="7.42578125" style="7" customWidth="1"/>
    <col min="5644" max="5644" width="8.28515625" style="7" customWidth="1"/>
    <col min="5645" max="5645" width="8" style="7" customWidth="1"/>
    <col min="5646" max="5646" width="7" style="7" customWidth="1"/>
    <col min="5647" max="5647" width="3.5703125" style="7" customWidth="1"/>
    <col min="5648" max="5654" width="0" style="7" hidden="1" customWidth="1"/>
    <col min="5655" max="5655" width="9.140625" style="7"/>
    <col min="5656" max="5657" width="5.7109375" style="7" customWidth="1"/>
    <col min="5658" max="5658" width="6.5703125" style="7" customWidth="1"/>
    <col min="5659" max="5659" width="24.85546875" style="7" customWidth="1"/>
    <col min="5660" max="5660" width="4.28515625" style="7" customWidth="1"/>
    <col min="5661" max="5661" width="8.28515625" style="7" customWidth="1"/>
    <col min="5662" max="5662" width="8.7109375" style="7" customWidth="1"/>
    <col min="5663" max="5888" width="9.140625" style="7"/>
    <col min="5889" max="5889" width="4.7109375" style="7" customWidth="1"/>
    <col min="5890" max="5890" width="5.28515625" style="7" customWidth="1"/>
    <col min="5891" max="5891" width="13" style="7" customWidth="1"/>
    <col min="5892" max="5892" width="35.7109375" style="7" customWidth="1"/>
    <col min="5893" max="5893" width="11.28515625" style="7" customWidth="1"/>
    <col min="5894" max="5894" width="5.85546875" style="7" customWidth="1"/>
    <col min="5895" max="5895" width="9.7109375" style="7" customWidth="1"/>
    <col min="5896" max="5897" width="11.28515625" style="7" customWidth="1"/>
    <col min="5898" max="5898" width="0" style="7" hidden="1" customWidth="1"/>
    <col min="5899" max="5899" width="7.42578125" style="7" customWidth="1"/>
    <col min="5900" max="5900" width="8.28515625" style="7" customWidth="1"/>
    <col min="5901" max="5901" width="8" style="7" customWidth="1"/>
    <col min="5902" max="5902" width="7" style="7" customWidth="1"/>
    <col min="5903" max="5903" width="3.5703125" style="7" customWidth="1"/>
    <col min="5904" max="5910" width="0" style="7" hidden="1" customWidth="1"/>
    <col min="5911" max="5911" width="9.140625" style="7"/>
    <col min="5912" max="5913" width="5.7109375" style="7" customWidth="1"/>
    <col min="5914" max="5914" width="6.5703125" style="7" customWidth="1"/>
    <col min="5915" max="5915" width="24.85546875" style="7" customWidth="1"/>
    <col min="5916" max="5916" width="4.28515625" style="7" customWidth="1"/>
    <col min="5917" max="5917" width="8.28515625" style="7" customWidth="1"/>
    <col min="5918" max="5918" width="8.7109375" style="7" customWidth="1"/>
    <col min="5919" max="6144" width="9.140625" style="7"/>
    <col min="6145" max="6145" width="4.7109375" style="7" customWidth="1"/>
    <col min="6146" max="6146" width="5.28515625" style="7" customWidth="1"/>
    <col min="6147" max="6147" width="13" style="7" customWidth="1"/>
    <col min="6148" max="6148" width="35.7109375" style="7" customWidth="1"/>
    <col min="6149" max="6149" width="11.28515625" style="7" customWidth="1"/>
    <col min="6150" max="6150" width="5.85546875" style="7" customWidth="1"/>
    <col min="6151" max="6151" width="9.7109375" style="7" customWidth="1"/>
    <col min="6152" max="6153" width="11.28515625" style="7" customWidth="1"/>
    <col min="6154" max="6154" width="0" style="7" hidden="1" customWidth="1"/>
    <col min="6155" max="6155" width="7.42578125" style="7" customWidth="1"/>
    <col min="6156" max="6156" width="8.28515625" style="7" customWidth="1"/>
    <col min="6157" max="6157" width="8" style="7" customWidth="1"/>
    <col min="6158" max="6158" width="7" style="7" customWidth="1"/>
    <col min="6159" max="6159" width="3.5703125" style="7" customWidth="1"/>
    <col min="6160" max="6166" width="0" style="7" hidden="1" customWidth="1"/>
    <col min="6167" max="6167" width="9.140625" style="7"/>
    <col min="6168" max="6169" width="5.7109375" style="7" customWidth="1"/>
    <col min="6170" max="6170" width="6.5703125" style="7" customWidth="1"/>
    <col min="6171" max="6171" width="24.85546875" style="7" customWidth="1"/>
    <col min="6172" max="6172" width="4.28515625" style="7" customWidth="1"/>
    <col min="6173" max="6173" width="8.28515625" style="7" customWidth="1"/>
    <col min="6174" max="6174" width="8.7109375" style="7" customWidth="1"/>
    <col min="6175" max="6400" width="9.140625" style="7"/>
    <col min="6401" max="6401" width="4.7109375" style="7" customWidth="1"/>
    <col min="6402" max="6402" width="5.28515625" style="7" customWidth="1"/>
    <col min="6403" max="6403" width="13" style="7" customWidth="1"/>
    <col min="6404" max="6404" width="35.7109375" style="7" customWidth="1"/>
    <col min="6405" max="6405" width="11.28515625" style="7" customWidth="1"/>
    <col min="6406" max="6406" width="5.85546875" style="7" customWidth="1"/>
    <col min="6407" max="6407" width="9.7109375" style="7" customWidth="1"/>
    <col min="6408" max="6409" width="11.28515625" style="7" customWidth="1"/>
    <col min="6410" max="6410" width="0" style="7" hidden="1" customWidth="1"/>
    <col min="6411" max="6411" width="7.42578125" style="7" customWidth="1"/>
    <col min="6412" max="6412" width="8.28515625" style="7" customWidth="1"/>
    <col min="6413" max="6413" width="8" style="7" customWidth="1"/>
    <col min="6414" max="6414" width="7" style="7" customWidth="1"/>
    <col min="6415" max="6415" width="3.5703125" style="7" customWidth="1"/>
    <col min="6416" max="6422" width="0" style="7" hidden="1" customWidth="1"/>
    <col min="6423" max="6423" width="9.140625" style="7"/>
    <col min="6424" max="6425" width="5.7109375" style="7" customWidth="1"/>
    <col min="6426" max="6426" width="6.5703125" style="7" customWidth="1"/>
    <col min="6427" max="6427" width="24.85546875" style="7" customWidth="1"/>
    <col min="6428" max="6428" width="4.28515625" style="7" customWidth="1"/>
    <col min="6429" max="6429" width="8.28515625" style="7" customWidth="1"/>
    <col min="6430" max="6430" width="8.7109375" style="7" customWidth="1"/>
    <col min="6431" max="6656" width="9.140625" style="7"/>
    <col min="6657" max="6657" width="4.7109375" style="7" customWidth="1"/>
    <col min="6658" max="6658" width="5.28515625" style="7" customWidth="1"/>
    <col min="6659" max="6659" width="13" style="7" customWidth="1"/>
    <col min="6660" max="6660" width="35.7109375" style="7" customWidth="1"/>
    <col min="6661" max="6661" width="11.28515625" style="7" customWidth="1"/>
    <col min="6662" max="6662" width="5.85546875" style="7" customWidth="1"/>
    <col min="6663" max="6663" width="9.7109375" style="7" customWidth="1"/>
    <col min="6664" max="6665" width="11.28515625" style="7" customWidth="1"/>
    <col min="6666" max="6666" width="0" style="7" hidden="1" customWidth="1"/>
    <col min="6667" max="6667" width="7.42578125" style="7" customWidth="1"/>
    <col min="6668" max="6668" width="8.28515625" style="7" customWidth="1"/>
    <col min="6669" max="6669" width="8" style="7" customWidth="1"/>
    <col min="6670" max="6670" width="7" style="7" customWidth="1"/>
    <col min="6671" max="6671" width="3.5703125" style="7" customWidth="1"/>
    <col min="6672" max="6678" width="0" style="7" hidden="1" customWidth="1"/>
    <col min="6679" max="6679" width="9.140625" style="7"/>
    <col min="6680" max="6681" width="5.7109375" style="7" customWidth="1"/>
    <col min="6682" max="6682" width="6.5703125" style="7" customWidth="1"/>
    <col min="6683" max="6683" width="24.85546875" style="7" customWidth="1"/>
    <col min="6684" max="6684" width="4.28515625" style="7" customWidth="1"/>
    <col min="6685" max="6685" width="8.28515625" style="7" customWidth="1"/>
    <col min="6686" max="6686" width="8.7109375" style="7" customWidth="1"/>
    <col min="6687" max="6912" width="9.140625" style="7"/>
    <col min="6913" max="6913" width="4.7109375" style="7" customWidth="1"/>
    <col min="6914" max="6914" width="5.28515625" style="7" customWidth="1"/>
    <col min="6915" max="6915" width="13" style="7" customWidth="1"/>
    <col min="6916" max="6916" width="35.7109375" style="7" customWidth="1"/>
    <col min="6917" max="6917" width="11.28515625" style="7" customWidth="1"/>
    <col min="6918" max="6918" width="5.85546875" style="7" customWidth="1"/>
    <col min="6919" max="6919" width="9.7109375" style="7" customWidth="1"/>
    <col min="6920" max="6921" width="11.28515625" style="7" customWidth="1"/>
    <col min="6922" max="6922" width="0" style="7" hidden="1" customWidth="1"/>
    <col min="6923" max="6923" width="7.42578125" style="7" customWidth="1"/>
    <col min="6924" max="6924" width="8.28515625" style="7" customWidth="1"/>
    <col min="6925" max="6925" width="8" style="7" customWidth="1"/>
    <col min="6926" max="6926" width="7" style="7" customWidth="1"/>
    <col min="6927" max="6927" width="3.5703125" style="7" customWidth="1"/>
    <col min="6928" max="6934" width="0" style="7" hidden="1" customWidth="1"/>
    <col min="6935" max="6935" width="9.140625" style="7"/>
    <col min="6936" max="6937" width="5.7109375" style="7" customWidth="1"/>
    <col min="6938" max="6938" width="6.5703125" style="7" customWidth="1"/>
    <col min="6939" max="6939" width="24.85546875" style="7" customWidth="1"/>
    <col min="6940" max="6940" width="4.28515625" style="7" customWidth="1"/>
    <col min="6941" max="6941" width="8.28515625" style="7" customWidth="1"/>
    <col min="6942" max="6942" width="8.7109375" style="7" customWidth="1"/>
    <col min="6943" max="7168" width="9.140625" style="7"/>
    <col min="7169" max="7169" width="4.7109375" style="7" customWidth="1"/>
    <col min="7170" max="7170" width="5.28515625" style="7" customWidth="1"/>
    <col min="7171" max="7171" width="13" style="7" customWidth="1"/>
    <col min="7172" max="7172" width="35.7109375" style="7" customWidth="1"/>
    <col min="7173" max="7173" width="11.28515625" style="7" customWidth="1"/>
    <col min="7174" max="7174" width="5.85546875" style="7" customWidth="1"/>
    <col min="7175" max="7175" width="9.7109375" style="7" customWidth="1"/>
    <col min="7176" max="7177" width="11.28515625" style="7" customWidth="1"/>
    <col min="7178" max="7178" width="0" style="7" hidden="1" customWidth="1"/>
    <col min="7179" max="7179" width="7.42578125" style="7" customWidth="1"/>
    <col min="7180" max="7180" width="8.28515625" style="7" customWidth="1"/>
    <col min="7181" max="7181" width="8" style="7" customWidth="1"/>
    <col min="7182" max="7182" width="7" style="7" customWidth="1"/>
    <col min="7183" max="7183" width="3.5703125" style="7" customWidth="1"/>
    <col min="7184" max="7190" width="0" style="7" hidden="1" customWidth="1"/>
    <col min="7191" max="7191" width="9.140625" style="7"/>
    <col min="7192" max="7193" width="5.7109375" style="7" customWidth="1"/>
    <col min="7194" max="7194" width="6.5703125" style="7" customWidth="1"/>
    <col min="7195" max="7195" width="24.85546875" style="7" customWidth="1"/>
    <col min="7196" max="7196" width="4.28515625" style="7" customWidth="1"/>
    <col min="7197" max="7197" width="8.28515625" style="7" customWidth="1"/>
    <col min="7198" max="7198" width="8.7109375" style="7" customWidth="1"/>
    <col min="7199" max="7424" width="9.140625" style="7"/>
    <col min="7425" max="7425" width="4.7109375" style="7" customWidth="1"/>
    <col min="7426" max="7426" width="5.28515625" style="7" customWidth="1"/>
    <col min="7427" max="7427" width="13" style="7" customWidth="1"/>
    <col min="7428" max="7428" width="35.7109375" style="7" customWidth="1"/>
    <col min="7429" max="7429" width="11.28515625" style="7" customWidth="1"/>
    <col min="7430" max="7430" width="5.85546875" style="7" customWidth="1"/>
    <col min="7431" max="7431" width="9.7109375" style="7" customWidth="1"/>
    <col min="7432" max="7433" width="11.28515625" style="7" customWidth="1"/>
    <col min="7434" max="7434" width="0" style="7" hidden="1" customWidth="1"/>
    <col min="7435" max="7435" width="7.42578125" style="7" customWidth="1"/>
    <col min="7436" max="7436" width="8.28515625" style="7" customWidth="1"/>
    <col min="7437" max="7437" width="8" style="7" customWidth="1"/>
    <col min="7438" max="7438" width="7" style="7" customWidth="1"/>
    <col min="7439" max="7439" width="3.5703125" style="7" customWidth="1"/>
    <col min="7440" max="7446" width="0" style="7" hidden="1" customWidth="1"/>
    <col min="7447" max="7447" width="9.140625" style="7"/>
    <col min="7448" max="7449" width="5.7109375" style="7" customWidth="1"/>
    <col min="7450" max="7450" width="6.5703125" style="7" customWidth="1"/>
    <col min="7451" max="7451" width="24.85546875" style="7" customWidth="1"/>
    <col min="7452" max="7452" width="4.28515625" style="7" customWidth="1"/>
    <col min="7453" max="7453" width="8.28515625" style="7" customWidth="1"/>
    <col min="7454" max="7454" width="8.7109375" style="7" customWidth="1"/>
    <col min="7455" max="7680" width="9.140625" style="7"/>
    <col min="7681" max="7681" width="4.7109375" style="7" customWidth="1"/>
    <col min="7682" max="7682" width="5.28515625" style="7" customWidth="1"/>
    <col min="7683" max="7683" width="13" style="7" customWidth="1"/>
    <col min="7684" max="7684" width="35.7109375" style="7" customWidth="1"/>
    <col min="7685" max="7685" width="11.28515625" style="7" customWidth="1"/>
    <col min="7686" max="7686" width="5.85546875" style="7" customWidth="1"/>
    <col min="7687" max="7687" width="9.7109375" style="7" customWidth="1"/>
    <col min="7688" max="7689" width="11.28515625" style="7" customWidth="1"/>
    <col min="7690" max="7690" width="0" style="7" hidden="1" customWidth="1"/>
    <col min="7691" max="7691" width="7.42578125" style="7" customWidth="1"/>
    <col min="7692" max="7692" width="8.28515625" style="7" customWidth="1"/>
    <col min="7693" max="7693" width="8" style="7" customWidth="1"/>
    <col min="7694" max="7694" width="7" style="7" customWidth="1"/>
    <col min="7695" max="7695" width="3.5703125" style="7" customWidth="1"/>
    <col min="7696" max="7702" width="0" style="7" hidden="1" customWidth="1"/>
    <col min="7703" max="7703" width="9.140625" style="7"/>
    <col min="7704" max="7705" width="5.7109375" style="7" customWidth="1"/>
    <col min="7706" max="7706" width="6.5703125" style="7" customWidth="1"/>
    <col min="7707" max="7707" width="24.85546875" style="7" customWidth="1"/>
    <col min="7708" max="7708" width="4.28515625" style="7" customWidth="1"/>
    <col min="7709" max="7709" width="8.28515625" style="7" customWidth="1"/>
    <col min="7710" max="7710" width="8.7109375" style="7" customWidth="1"/>
    <col min="7711" max="7936" width="9.140625" style="7"/>
    <col min="7937" max="7937" width="4.7109375" style="7" customWidth="1"/>
    <col min="7938" max="7938" width="5.28515625" style="7" customWidth="1"/>
    <col min="7939" max="7939" width="13" style="7" customWidth="1"/>
    <col min="7940" max="7940" width="35.7109375" style="7" customWidth="1"/>
    <col min="7941" max="7941" width="11.28515625" style="7" customWidth="1"/>
    <col min="7942" max="7942" width="5.85546875" style="7" customWidth="1"/>
    <col min="7943" max="7943" width="9.7109375" style="7" customWidth="1"/>
    <col min="7944" max="7945" width="11.28515625" style="7" customWidth="1"/>
    <col min="7946" max="7946" width="0" style="7" hidden="1" customWidth="1"/>
    <col min="7947" max="7947" width="7.42578125" style="7" customWidth="1"/>
    <col min="7948" max="7948" width="8.28515625" style="7" customWidth="1"/>
    <col min="7949" max="7949" width="8" style="7" customWidth="1"/>
    <col min="7950" max="7950" width="7" style="7" customWidth="1"/>
    <col min="7951" max="7951" width="3.5703125" style="7" customWidth="1"/>
    <col min="7952" max="7958" width="0" style="7" hidden="1" customWidth="1"/>
    <col min="7959" max="7959" width="9.140625" style="7"/>
    <col min="7960" max="7961" width="5.7109375" style="7" customWidth="1"/>
    <col min="7962" max="7962" width="6.5703125" style="7" customWidth="1"/>
    <col min="7963" max="7963" width="24.85546875" style="7" customWidth="1"/>
    <col min="7964" max="7964" width="4.28515625" style="7" customWidth="1"/>
    <col min="7965" max="7965" width="8.28515625" style="7" customWidth="1"/>
    <col min="7966" max="7966" width="8.7109375" style="7" customWidth="1"/>
    <col min="7967" max="8192" width="9.140625" style="7"/>
    <col min="8193" max="8193" width="4.7109375" style="7" customWidth="1"/>
    <col min="8194" max="8194" width="5.28515625" style="7" customWidth="1"/>
    <col min="8195" max="8195" width="13" style="7" customWidth="1"/>
    <col min="8196" max="8196" width="35.7109375" style="7" customWidth="1"/>
    <col min="8197" max="8197" width="11.28515625" style="7" customWidth="1"/>
    <col min="8198" max="8198" width="5.85546875" style="7" customWidth="1"/>
    <col min="8199" max="8199" width="9.7109375" style="7" customWidth="1"/>
    <col min="8200" max="8201" width="11.28515625" style="7" customWidth="1"/>
    <col min="8202" max="8202" width="0" style="7" hidden="1" customWidth="1"/>
    <col min="8203" max="8203" width="7.42578125" style="7" customWidth="1"/>
    <col min="8204" max="8204" width="8.28515625" style="7" customWidth="1"/>
    <col min="8205" max="8205" width="8" style="7" customWidth="1"/>
    <col min="8206" max="8206" width="7" style="7" customWidth="1"/>
    <col min="8207" max="8207" width="3.5703125" style="7" customWidth="1"/>
    <col min="8208" max="8214" width="0" style="7" hidden="1" customWidth="1"/>
    <col min="8215" max="8215" width="9.140625" style="7"/>
    <col min="8216" max="8217" width="5.7109375" style="7" customWidth="1"/>
    <col min="8218" max="8218" width="6.5703125" style="7" customWidth="1"/>
    <col min="8219" max="8219" width="24.85546875" style="7" customWidth="1"/>
    <col min="8220" max="8220" width="4.28515625" style="7" customWidth="1"/>
    <col min="8221" max="8221" width="8.28515625" style="7" customWidth="1"/>
    <col min="8222" max="8222" width="8.7109375" style="7" customWidth="1"/>
    <col min="8223" max="8448" width="9.140625" style="7"/>
    <col min="8449" max="8449" width="4.7109375" style="7" customWidth="1"/>
    <col min="8450" max="8450" width="5.28515625" style="7" customWidth="1"/>
    <col min="8451" max="8451" width="13" style="7" customWidth="1"/>
    <col min="8452" max="8452" width="35.7109375" style="7" customWidth="1"/>
    <col min="8453" max="8453" width="11.28515625" style="7" customWidth="1"/>
    <col min="8454" max="8454" width="5.85546875" style="7" customWidth="1"/>
    <col min="8455" max="8455" width="9.7109375" style="7" customWidth="1"/>
    <col min="8456" max="8457" width="11.28515625" style="7" customWidth="1"/>
    <col min="8458" max="8458" width="0" style="7" hidden="1" customWidth="1"/>
    <col min="8459" max="8459" width="7.42578125" style="7" customWidth="1"/>
    <col min="8460" max="8460" width="8.28515625" style="7" customWidth="1"/>
    <col min="8461" max="8461" width="8" style="7" customWidth="1"/>
    <col min="8462" max="8462" width="7" style="7" customWidth="1"/>
    <col min="8463" max="8463" width="3.5703125" style="7" customWidth="1"/>
    <col min="8464" max="8470" width="0" style="7" hidden="1" customWidth="1"/>
    <col min="8471" max="8471" width="9.140625" style="7"/>
    <col min="8472" max="8473" width="5.7109375" style="7" customWidth="1"/>
    <col min="8474" max="8474" width="6.5703125" style="7" customWidth="1"/>
    <col min="8475" max="8475" width="24.85546875" style="7" customWidth="1"/>
    <col min="8476" max="8476" width="4.28515625" style="7" customWidth="1"/>
    <col min="8477" max="8477" width="8.28515625" style="7" customWidth="1"/>
    <col min="8478" max="8478" width="8.7109375" style="7" customWidth="1"/>
    <col min="8479" max="8704" width="9.140625" style="7"/>
    <col min="8705" max="8705" width="4.7109375" style="7" customWidth="1"/>
    <col min="8706" max="8706" width="5.28515625" style="7" customWidth="1"/>
    <col min="8707" max="8707" width="13" style="7" customWidth="1"/>
    <col min="8708" max="8708" width="35.7109375" style="7" customWidth="1"/>
    <col min="8709" max="8709" width="11.28515625" style="7" customWidth="1"/>
    <col min="8710" max="8710" width="5.85546875" style="7" customWidth="1"/>
    <col min="8711" max="8711" width="9.7109375" style="7" customWidth="1"/>
    <col min="8712" max="8713" width="11.28515625" style="7" customWidth="1"/>
    <col min="8714" max="8714" width="0" style="7" hidden="1" customWidth="1"/>
    <col min="8715" max="8715" width="7.42578125" style="7" customWidth="1"/>
    <col min="8716" max="8716" width="8.28515625" style="7" customWidth="1"/>
    <col min="8717" max="8717" width="8" style="7" customWidth="1"/>
    <col min="8718" max="8718" width="7" style="7" customWidth="1"/>
    <col min="8719" max="8719" width="3.5703125" style="7" customWidth="1"/>
    <col min="8720" max="8726" width="0" style="7" hidden="1" customWidth="1"/>
    <col min="8727" max="8727" width="9.140625" style="7"/>
    <col min="8728" max="8729" width="5.7109375" style="7" customWidth="1"/>
    <col min="8730" max="8730" width="6.5703125" style="7" customWidth="1"/>
    <col min="8731" max="8731" width="24.85546875" style="7" customWidth="1"/>
    <col min="8732" max="8732" width="4.28515625" style="7" customWidth="1"/>
    <col min="8733" max="8733" width="8.28515625" style="7" customWidth="1"/>
    <col min="8734" max="8734" width="8.7109375" style="7" customWidth="1"/>
    <col min="8735" max="8960" width="9.140625" style="7"/>
    <col min="8961" max="8961" width="4.7109375" style="7" customWidth="1"/>
    <col min="8962" max="8962" width="5.28515625" style="7" customWidth="1"/>
    <col min="8963" max="8963" width="13" style="7" customWidth="1"/>
    <col min="8964" max="8964" width="35.7109375" style="7" customWidth="1"/>
    <col min="8965" max="8965" width="11.28515625" style="7" customWidth="1"/>
    <col min="8966" max="8966" width="5.85546875" style="7" customWidth="1"/>
    <col min="8967" max="8967" width="9.7109375" style="7" customWidth="1"/>
    <col min="8968" max="8969" width="11.28515625" style="7" customWidth="1"/>
    <col min="8970" max="8970" width="0" style="7" hidden="1" customWidth="1"/>
    <col min="8971" max="8971" width="7.42578125" style="7" customWidth="1"/>
    <col min="8972" max="8972" width="8.28515625" style="7" customWidth="1"/>
    <col min="8973" max="8973" width="8" style="7" customWidth="1"/>
    <col min="8974" max="8974" width="7" style="7" customWidth="1"/>
    <col min="8975" max="8975" width="3.5703125" style="7" customWidth="1"/>
    <col min="8976" max="8982" width="0" style="7" hidden="1" customWidth="1"/>
    <col min="8983" max="8983" width="9.140625" style="7"/>
    <col min="8984" max="8985" width="5.7109375" style="7" customWidth="1"/>
    <col min="8986" max="8986" width="6.5703125" style="7" customWidth="1"/>
    <col min="8987" max="8987" width="24.85546875" style="7" customWidth="1"/>
    <col min="8988" max="8988" width="4.28515625" style="7" customWidth="1"/>
    <col min="8989" max="8989" width="8.28515625" style="7" customWidth="1"/>
    <col min="8990" max="8990" width="8.7109375" style="7" customWidth="1"/>
    <col min="8991" max="9216" width="9.140625" style="7"/>
    <col min="9217" max="9217" width="4.7109375" style="7" customWidth="1"/>
    <col min="9218" max="9218" width="5.28515625" style="7" customWidth="1"/>
    <col min="9219" max="9219" width="13" style="7" customWidth="1"/>
    <col min="9220" max="9220" width="35.7109375" style="7" customWidth="1"/>
    <col min="9221" max="9221" width="11.28515625" style="7" customWidth="1"/>
    <col min="9222" max="9222" width="5.85546875" style="7" customWidth="1"/>
    <col min="9223" max="9223" width="9.7109375" style="7" customWidth="1"/>
    <col min="9224" max="9225" width="11.28515625" style="7" customWidth="1"/>
    <col min="9226" max="9226" width="0" style="7" hidden="1" customWidth="1"/>
    <col min="9227" max="9227" width="7.42578125" style="7" customWidth="1"/>
    <col min="9228" max="9228" width="8.28515625" style="7" customWidth="1"/>
    <col min="9229" max="9229" width="8" style="7" customWidth="1"/>
    <col min="9230" max="9230" width="7" style="7" customWidth="1"/>
    <col min="9231" max="9231" width="3.5703125" style="7" customWidth="1"/>
    <col min="9232" max="9238" width="0" style="7" hidden="1" customWidth="1"/>
    <col min="9239" max="9239" width="9.140625" style="7"/>
    <col min="9240" max="9241" width="5.7109375" style="7" customWidth="1"/>
    <col min="9242" max="9242" width="6.5703125" style="7" customWidth="1"/>
    <col min="9243" max="9243" width="24.85546875" style="7" customWidth="1"/>
    <col min="9244" max="9244" width="4.28515625" style="7" customWidth="1"/>
    <col min="9245" max="9245" width="8.28515625" style="7" customWidth="1"/>
    <col min="9246" max="9246" width="8.7109375" style="7" customWidth="1"/>
    <col min="9247" max="9472" width="9.140625" style="7"/>
    <col min="9473" max="9473" width="4.7109375" style="7" customWidth="1"/>
    <col min="9474" max="9474" width="5.28515625" style="7" customWidth="1"/>
    <col min="9475" max="9475" width="13" style="7" customWidth="1"/>
    <col min="9476" max="9476" width="35.7109375" style="7" customWidth="1"/>
    <col min="9477" max="9477" width="11.28515625" style="7" customWidth="1"/>
    <col min="9478" max="9478" width="5.85546875" style="7" customWidth="1"/>
    <col min="9479" max="9479" width="9.7109375" style="7" customWidth="1"/>
    <col min="9480" max="9481" width="11.28515625" style="7" customWidth="1"/>
    <col min="9482" max="9482" width="0" style="7" hidden="1" customWidth="1"/>
    <col min="9483" max="9483" width="7.42578125" style="7" customWidth="1"/>
    <col min="9484" max="9484" width="8.28515625" style="7" customWidth="1"/>
    <col min="9485" max="9485" width="8" style="7" customWidth="1"/>
    <col min="9486" max="9486" width="7" style="7" customWidth="1"/>
    <col min="9487" max="9487" width="3.5703125" style="7" customWidth="1"/>
    <col min="9488" max="9494" width="0" style="7" hidden="1" customWidth="1"/>
    <col min="9495" max="9495" width="9.140625" style="7"/>
    <col min="9496" max="9497" width="5.7109375" style="7" customWidth="1"/>
    <col min="9498" max="9498" width="6.5703125" style="7" customWidth="1"/>
    <col min="9499" max="9499" width="24.85546875" style="7" customWidth="1"/>
    <col min="9500" max="9500" width="4.28515625" style="7" customWidth="1"/>
    <col min="9501" max="9501" width="8.28515625" style="7" customWidth="1"/>
    <col min="9502" max="9502" width="8.7109375" style="7" customWidth="1"/>
    <col min="9503" max="9728" width="9.140625" style="7"/>
    <col min="9729" max="9729" width="4.7109375" style="7" customWidth="1"/>
    <col min="9730" max="9730" width="5.28515625" style="7" customWidth="1"/>
    <col min="9731" max="9731" width="13" style="7" customWidth="1"/>
    <col min="9732" max="9732" width="35.7109375" style="7" customWidth="1"/>
    <col min="9733" max="9733" width="11.28515625" style="7" customWidth="1"/>
    <col min="9734" max="9734" width="5.85546875" style="7" customWidth="1"/>
    <col min="9735" max="9735" width="9.7109375" style="7" customWidth="1"/>
    <col min="9736" max="9737" width="11.28515625" style="7" customWidth="1"/>
    <col min="9738" max="9738" width="0" style="7" hidden="1" customWidth="1"/>
    <col min="9739" max="9739" width="7.42578125" style="7" customWidth="1"/>
    <col min="9740" max="9740" width="8.28515625" style="7" customWidth="1"/>
    <col min="9741" max="9741" width="8" style="7" customWidth="1"/>
    <col min="9742" max="9742" width="7" style="7" customWidth="1"/>
    <col min="9743" max="9743" width="3.5703125" style="7" customWidth="1"/>
    <col min="9744" max="9750" width="0" style="7" hidden="1" customWidth="1"/>
    <col min="9751" max="9751" width="9.140625" style="7"/>
    <col min="9752" max="9753" width="5.7109375" style="7" customWidth="1"/>
    <col min="9754" max="9754" width="6.5703125" style="7" customWidth="1"/>
    <col min="9755" max="9755" width="24.85546875" style="7" customWidth="1"/>
    <col min="9756" max="9756" width="4.28515625" style="7" customWidth="1"/>
    <col min="9757" max="9757" width="8.28515625" style="7" customWidth="1"/>
    <col min="9758" max="9758" width="8.7109375" style="7" customWidth="1"/>
    <col min="9759" max="9984" width="9.140625" style="7"/>
    <col min="9985" max="9985" width="4.7109375" style="7" customWidth="1"/>
    <col min="9986" max="9986" width="5.28515625" style="7" customWidth="1"/>
    <col min="9987" max="9987" width="13" style="7" customWidth="1"/>
    <col min="9988" max="9988" width="35.7109375" style="7" customWidth="1"/>
    <col min="9989" max="9989" width="11.28515625" style="7" customWidth="1"/>
    <col min="9990" max="9990" width="5.85546875" style="7" customWidth="1"/>
    <col min="9991" max="9991" width="9.7109375" style="7" customWidth="1"/>
    <col min="9992" max="9993" width="11.28515625" style="7" customWidth="1"/>
    <col min="9994" max="9994" width="0" style="7" hidden="1" customWidth="1"/>
    <col min="9995" max="9995" width="7.42578125" style="7" customWidth="1"/>
    <col min="9996" max="9996" width="8.28515625" style="7" customWidth="1"/>
    <col min="9997" max="9997" width="8" style="7" customWidth="1"/>
    <col min="9998" max="9998" width="7" style="7" customWidth="1"/>
    <col min="9999" max="9999" width="3.5703125" style="7" customWidth="1"/>
    <col min="10000" max="10006" width="0" style="7" hidden="1" customWidth="1"/>
    <col min="10007" max="10007" width="9.140625" style="7"/>
    <col min="10008" max="10009" width="5.7109375" style="7" customWidth="1"/>
    <col min="10010" max="10010" width="6.5703125" style="7" customWidth="1"/>
    <col min="10011" max="10011" width="24.85546875" style="7" customWidth="1"/>
    <col min="10012" max="10012" width="4.28515625" style="7" customWidth="1"/>
    <col min="10013" max="10013" width="8.28515625" style="7" customWidth="1"/>
    <col min="10014" max="10014" width="8.7109375" style="7" customWidth="1"/>
    <col min="10015" max="10240" width="9.140625" style="7"/>
    <col min="10241" max="10241" width="4.7109375" style="7" customWidth="1"/>
    <col min="10242" max="10242" width="5.28515625" style="7" customWidth="1"/>
    <col min="10243" max="10243" width="13" style="7" customWidth="1"/>
    <col min="10244" max="10244" width="35.7109375" style="7" customWidth="1"/>
    <col min="10245" max="10245" width="11.28515625" style="7" customWidth="1"/>
    <col min="10246" max="10246" width="5.85546875" style="7" customWidth="1"/>
    <col min="10247" max="10247" width="9.7109375" style="7" customWidth="1"/>
    <col min="10248" max="10249" width="11.28515625" style="7" customWidth="1"/>
    <col min="10250" max="10250" width="0" style="7" hidden="1" customWidth="1"/>
    <col min="10251" max="10251" width="7.42578125" style="7" customWidth="1"/>
    <col min="10252" max="10252" width="8.28515625" style="7" customWidth="1"/>
    <col min="10253" max="10253" width="8" style="7" customWidth="1"/>
    <col min="10254" max="10254" width="7" style="7" customWidth="1"/>
    <col min="10255" max="10255" width="3.5703125" style="7" customWidth="1"/>
    <col min="10256" max="10262" width="0" style="7" hidden="1" customWidth="1"/>
    <col min="10263" max="10263" width="9.140625" style="7"/>
    <col min="10264" max="10265" width="5.7109375" style="7" customWidth="1"/>
    <col min="10266" max="10266" width="6.5703125" style="7" customWidth="1"/>
    <col min="10267" max="10267" width="24.85546875" style="7" customWidth="1"/>
    <col min="10268" max="10268" width="4.28515625" style="7" customWidth="1"/>
    <col min="10269" max="10269" width="8.28515625" style="7" customWidth="1"/>
    <col min="10270" max="10270" width="8.7109375" style="7" customWidth="1"/>
    <col min="10271" max="10496" width="9.140625" style="7"/>
    <col min="10497" max="10497" width="4.7109375" style="7" customWidth="1"/>
    <col min="10498" max="10498" width="5.28515625" style="7" customWidth="1"/>
    <col min="10499" max="10499" width="13" style="7" customWidth="1"/>
    <col min="10500" max="10500" width="35.7109375" style="7" customWidth="1"/>
    <col min="10501" max="10501" width="11.28515625" style="7" customWidth="1"/>
    <col min="10502" max="10502" width="5.85546875" style="7" customWidth="1"/>
    <col min="10503" max="10503" width="9.7109375" style="7" customWidth="1"/>
    <col min="10504" max="10505" width="11.28515625" style="7" customWidth="1"/>
    <col min="10506" max="10506" width="0" style="7" hidden="1" customWidth="1"/>
    <col min="10507" max="10507" width="7.42578125" style="7" customWidth="1"/>
    <col min="10508" max="10508" width="8.28515625" style="7" customWidth="1"/>
    <col min="10509" max="10509" width="8" style="7" customWidth="1"/>
    <col min="10510" max="10510" width="7" style="7" customWidth="1"/>
    <col min="10511" max="10511" width="3.5703125" style="7" customWidth="1"/>
    <col min="10512" max="10518" width="0" style="7" hidden="1" customWidth="1"/>
    <col min="10519" max="10519" width="9.140625" style="7"/>
    <col min="10520" max="10521" width="5.7109375" style="7" customWidth="1"/>
    <col min="10522" max="10522" width="6.5703125" style="7" customWidth="1"/>
    <col min="10523" max="10523" width="24.85546875" style="7" customWidth="1"/>
    <col min="10524" max="10524" width="4.28515625" style="7" customWidth="1"/>
    <col min="10525" max="10525" width="8.28515625" style="7" customWidth="1"/>
    <col min="10526" max="10526" width="8.7109375" style="7" customWidth="1"/>
    <col min="10527" max="10752" width="9.140625" style="7"/>
    <col min="10753" max="10753" width="4.7109375" style="7" customWidth="1"/>
    <col min="10754" max="10754" width="5.28515625" style="7" customWidth="1"/>
    <col min="10755" max="10755" width="13" style="7" customWidth="1"/>
    <col min="10756" max="10756" width="35.7109375" style="7" customWidth="1"/>
    <col min="10757" max="10757" width="11.28515625" style="7" customWidth="1"/>
    <col min="10758" max="10758" width="5.85546875" style="7" customWidth="1"/>
    <col min="10759" max="10759" width="9.7109375" style="7" customWidth="1"/>
    <col min="10760" max="10761" width="11.28515625" style="7" customWidth="1"/>
    <col min="10762" max="10762" width="0" style="7" hidden="1" customWidth="1"/>
    <col min="10763" max="10763" width="7.42578125" style="7" customWidth="1"/>
    <col min="10764" max="10764" width="8.28515625" style="7" customWidth="1"/>
    <col min="10765" max="10765" width="8" style="7" customWidth="1"/>
    <col min="10766" max="10766" width="7" style="7" customWidth="1"/>
    <col min="10767" max="10767" width="3.5703125" style="7" customWidth="1"/>
    <col min="10768" max="10774" width="0" style="7" hidden="1" customWidth="1"/>
    <col min="10775" max="10775" width="9.140625" style="7"/>
    <col min="10776" max="10777" width="5.7109375" style="7" customWidth="1"/>
    <col min="10778" max="10778" width="6.5703125" style="7" customWidth="1"/>
    <col min="10779" max="10779" width="24.85546875" style="7" customWidth="1"/>
    <col min="10780" max="10780" width="4.28515625" style="7" customWidth="1"/>
    <col min="10781" max="10781" width="8.28515625" style="7" customWidth="1"/>
    <col min="10782" max="10782" width="8.7109375" style="7" customWidth="1"/>
    <col min="10783" max="11008" width="9.140625" style="7"/>
    <col min="11009" max="11009" width="4.7109375" style="7" customWidth="1"/>
    <col min="11010" max="11010" width="5.28515625" style="7" customWidth="1"/>
    <col min="11011" max="11011" width="13" style="7" customWidth="1"/>
    <col min="11012" max="11012" width="35.7109375" style="7" customWidth="1"/>
    <col min="11013" max="11013" width="11.28515625" style="7" customWidth="1"/>
    <col min="11014" max="11014" width="5.85546875" style="7" customWidth="1"/>
    <col min="11015" max="11015" width="9.7109375" style="7" customWidth="1"/>
    <col min="11016" max="11017" width="11.28515625" style="7" customWidth="1"/>
    <col min="11018" max="11018" width="0" style="7" hidden="1" customWidth="1"/>
    <col min="11019" max="11019" width="7.42578125" style="7" customWidth="1"/>
    <col min="11020" max="11020" width="8.28515625" style="7" customWidth="1"/>
    <col min="11021" max="11021" width="8" style="7" customWidth="1"/>
    <col min="11022" max="11022" width="7" style="7" customWidth="1"/>
    <col min="11023" max="11023" width="3.5703125" style="7" customWidth="1"/>
    <col min="11024" max="11030" width="0" style="7" hidden="1" customWidth="1"/>
    <col min="11031" max="11031" width="9.140625" style="7"/>
    <col min="11032" max="11033" width="5.7109375" style="7" customWidth="1"/>
    <col min="11034" max="11034" width="6.5703125" style="7" customWidth="1"/>
    <col min="11035" max="11035" width="24.85546875" style="7" customWidth="1"/>
    <col min="11036" max="11036" width="4.28515625" style="7" customWidth="1"/>
    <col min="11037" max="11037" width="8.28515625" style="7" customWidth="1"/>
    <col min="11038" max="11038" width="8.7109375" style="7" customWidth="1"/>
    <col min="11039" max="11264" width="9.140625" style="7"/>
    <col min="11265" max="11265" width="4.7109375" style="7" customWidth="1"/>
    <col min="11266" max="11266" width="5.28515625" style="7" customWidth="1"/>
    <col min="11267" max="11267" width="13" style="7" customWidth="1"/>
    <col min="11268" max="11268" width="35.7109375" style="7" customWidth="1"/>
    <col min="11269" max="11269" width="11.28515625" style="7" customWidth="1"/>
    <col min="11270" max="11270" width="5.85546875" style="7" customWidth="1"/>
    <col min="11271" max="11271" width="9.7109375" style="7" customWidth="1"/>
    <col min="11272" max="11273" width="11.28515625" style="7" customWidth="1"/>
    <col min="11274" max="11274" width="0" style="7" hidden="1" customWidth="1"/>
    <col min="11275" max="11275" width="7.42578125" style="7" customWidth="1"/>
    <col min="11276" max="11276" width="8.28515625" style="7" customWidth="1"/>
    <col min="11277" max="11277" width="8" style="7" customWidth="1"/>
    <col min="11278" max="11278" width="7" style="7" customWidth="1"/>
    <col min="11279" max="11279" width="3.5703125" style="7" customWidth="1"/>
    <col min="11280" max="11286" width="0" style="7" hidden="1" customWidth="1"/>
    <col min="11287" max="11287" width="9.140625" style="7"/>
    <col min="11288" max="11289" width="5.7109375" style="7" customWidth="1"/>
    <col min="11290" max="11290" width="6.5703125" style="7" customWidth="1"/>
    <col min="11291" max="11291" width="24.85546875" style="7" customWidth="1"/>
    <col min="11292" max="11292" width="4.28515625" style="7" customWidth="1"/>
    <col min="11293" max="11293" width="8.28515625" style="7" customWidth="1"/>
    <col min="11294" max="11294" width="8.7109375" style="7" customWidth="1"/>
    <col min="11295" max="11520" width="9.140625" style="7"/>
    <col min="11521" max="11521" width="4.7109375" style="7" customWidth="1"/>
    <col min="11522" max="11522" width="5.28515625" style="7" customWidth="1"/>
    <col min="11523" max="11523" width="13" style="7" customWidth="1"/>
    <col min="11524" max="11524" width="35.7109375" style="7" customWidth="1"/>
    <col min="11525" max="11525" width="11.28515625" style="7" customWidth="1"/>
    <col min="11526" max="11526" width="5.85546875" style="7" customWidth="1"/>
    <col min="11527" max="11527" width="9.7109375" style="7" customWidth="1"/>
    <col min="11528" max="11529" width="11.28515625" style="7" customWidth="1"/>
    <col min="11530" max="11530" width="0" style="7" hidden="1" customWidth="1"/>
    <col min="11531" max="11531" width="7.42578125" style="7" customWidth="1"/>
    <col min="11532" max="11532" width="8.28515625" style="7" customWidth="1"/>
    <col min="11533" max="11533" width="8" style="7" customWidth="1"/>
    <col min="11534" max="11534" width="7" style="7" customWidth="1"/>
    <col min="11535" max="11535" width="3.5703125" style="7" customWidth="1"/>
    <col min="11536" max="11542" width="0" style="7" hidden="1" customWidth="1"/>
    <col min="11543" max="11543" width="9.140625" style="7"/>
    <col min="11544" max="11545" width="5.7109375" style="7" customWidth="1"/>
    <col min="11546" max="11546" width="6.5703125" style="7" customWidth="1"/>
    <col min="11547" max="11547" width="24.85546875" style="7" customWidth="1"/>
    <col min="11548" max="11548" width="4.28515625" style="7" customWidth="1"/>
    <col min="11549" max="11549" width="8.28515625" style="7" customWidth="1"/>
    <col min="11550" max="11550" width="8.7109375" style="7" customWidth="1"/>
    <col min="11551" max="11776" width="9.140625" style="7"/>
    <col min="11777" max="11777" width="4.7109375" style="7" customWidth="1"/>
    <col min="11778" max="11778" width="5.28515625" style="7" customWidth="1"/>
    <col min="11779" max="11779" width="13" style="7" customWidth="1"/>
    <col min="11780" max="11780" width="35.7109375" style="7" customWidth="1"/>
    <col min="11781" max="11781" width="11.28515625" style="7" customWidth="1"/>
    <col min="11782" max="11782" width="5.85546875" style="7" customWidth="1"/>
    <col min="11783" max="11783" width="9.7109375" style="7" customWidth="1"/>
    <col min="11784" max="11785" width="11.28515625" style="7" customWidth="1"/>
    <col min="11786" max="11786" width="0" style="7" hidden="1" customWidth="1"/>
    <col min="11787" max="11787" width="7.42578125" style="7" customWidth="1"/>
    <col min="11788" max="11788" width="8.28515625" style="7" customWidth="1"/>
    <col min="11789" max="11789" width="8" style="7" customWidth="1"/>
    <col min="11790" max="11790" width="7" style="7" customWidth="1"/>
    <col min="11791" max="11791" width="3.5703125" style="7" customWidth="1"/>
    <col min="11792" max="11798" width="0" style="7" hidden="1" customWidth="1"/>
    <col min="11799" max="11799" width="9.140625" style="7"/>
    <col min="11800" max="11801" width="5.7109375" style="7" customWidth="1"/>
    <col min="11802" max="11802" width="6.5703125" style="7" customWidth="1"/>
    <col min="11803" max="11803" width="24.85546875" style="7" customWidth="1"/>
    <col min="11804" max="11804" width="4.28515625" style="7" customWidth="1"/>
    <col min="11805" max="11805" width="8.28515625" style="7" customWidth="1"/>
    <col min="11806" max="11806" width="8.7109375" style="7" customWidth="1"/>
    <col min="11807" max="12032" width="9.140625" style="7"/>
    <col min="12033" max="12033" width="4.7109375" style="7" customWidth="1"/>
    <col min="12034" max="12034" width="5.28515625" style="7" customWidth="1"/>
    <col min="12035" max="12035" width="13" style="7" customWidth="1"/>
    <col min="12036" max="12036" width="35.7109375" style="7" customWidth="1"/>
    <col min="12037" max="12037" width="11.28515625" style="7" customWidth="1"/>
    <col min="12038" max="12038" width="5.85546875" style="7" customWidth="1"/>
    <col min="12039" max="12039" width="9.7109375" style="7" customWidth="1"/>
    <col min="12040" max="12041" width="11.28515625" style="7" customWidth="1"/>
    <col min="12042" max="12042" width="0" style="7" hidden="1" customWidth="1"/>
    <col min="12043" max="12043" width="7.42578125" style="7" customWidth="1"/>
    <col min="12044" max="12044" width="8.28515625" style="7" customWidth="1"/>
    <col min="12045" max="12045" width="8" style="7" customWidth="1"/>
    <col min="12046" max="12046" width="7" style="7" customWidth="1"/>
    <col min="12047" max="12047" width="3.5703125" style="7" customWidth="1"/>
    <col min="12048" max="12054" width="0" style="7" hidden="1" customWidth="1"/>
    <col min="12055" max="12055" width="9.140625" style="7"/>
    <col min="12056" max="12057" width="5.7109375" style="7" customWidth="1"/>
    <col min="12058" max="12058" width="6.5703125" style="7" customWidth="1"/>
    <col min="12059" max="12059" width="24.85546875" style="7" customWidth="1"/>
    <col min="12060" max="12060" width="4.28515625" style="7" customWidth="1"/>
    <col min="12061" max="12061" width="8.28515625" style="7" customWidth="1"/>
    <col min="12062" max="12062" width="8.7109375" style="7" customWidth="1"/>
    <col min="12063" max="12288" width="9.140625" style="7"/>
    <col min="12289" max="12289" width="4.7109375" style="7" customWidth="1"/>
    <col min="12290" max="12290" width="5.28515625" style="7" customWidth="1"/>
    <col min="12291" max="12291" width="13" style="7" customWidth="1"/>
    <col min="12292" max="12292" width="35.7109375" style="7" customWidth="1"/>
    <col min="12293" max="12293" width="11.28515625" style="7" customWidth="1"/>
    <col min="12294" max="12294" width="5.85546875" style="7" customWidth="1"/>
    <col min="12295" max="12295" width="9.7109375" style="7" customWidth="1"/>
    <col min="12296" max="12297" width="11.28515625" style="7" customWidth="1"/>
    <col min="12298" max="12298" width="0" style="7" hidden="1" customWidth="1"/>
    <col min="12299" max="12299" width="7.42578125" style="7" customWidth="1"/>
    <col min="12300" max="12300" width="8.28515625" style="7" customWidth="1"/>
    <col min="12301" max="12301" width="8" style="7" customWidth="1"/>
    <col min="12302" max="12302" width="7" style="7" customWidth="1"/>
    <col min="12303" max="12303" width="3.5703125" style="7" customWidth="1"/>
    <col min="12304" max="12310" width="0" style="7" hidden="1" customWidth="1"/>
    <col min="12311" max="12311" width="9.140625" style="7"/>
    <col min="12312" max="12313" width="5.7109375" style="7" customWidth="1"/>
    <col min="12314" max="12314" width="6.5703125" style="7" customWidth="1"/>
    <col min="12315" max="12315" width="24.85546875" style="7" customWidth="1"/>
    <col min="12316" max="12316" width="4.28515625" style="7" customWidth="1"/>
    <col min="12317" max="12317" width="8.28515625" style="7" customWidth="1"/>
    <col min="12318" max="12318" width="8.7109375" style="7" customWidth="1"/>
    <col min="12319" max="12544" width="9.140625" style="7"/>
    <col min="12545" max="12545" width="4.7109375" style="7" customWidth="1"/>
    <col min="12546" max="12546" width="5.28515625" style="7" customWidth="1"/>
    <col min="12547" max="12547" width="13" style="7" customWidth="1"/>
    <col min="12548" max="12548" width="35.7109375" style="7" customWidth="1"/>
    <col min="12549" max="12549" width="11.28515625" style="7" customWidth="1"/>
    <col min="12550" max="12550" width="5.85546875" style="7" customWidth="1"/>
    <col min="12551" max="12551" width="9.7109375" style="7" customWidth="1"/>
    <col min="12552" max="12553" width="11.28515625" style="7" customWidth="1"/>
    <col min="12554" max="12554" width="0" style="7" hidden="1" customWidth="1"/>
    <col min="12555" max="12555" width="7.42578125" style="7" customWidth="1"/>
    <col min="12556" max="12556" width="8.28515625" style="7" customWidth="1"/>
    <col min="12557" max="12557" width="8" style="7" customWidth="1"/>
    <col min="12558" max="12558" width="7" style="7" customWidth="1"/>
    <col min="12559" max="12559" width="3.5703125" style="7" customWidth="1"/>
    <col min="12560" max="12566" width="0" style="7" hidden="1" customWidth="1"/>
    <col min="12567" max="12567" width="9.140625" style="7"/>
    <col min="12568" max="12569" width="5.7109375" style="7" customWidth="1"/>
    <col min="12570" max="12570" width="6.5703125" style="7" customWidth="1"/>
    <col min="12571" max="12571" width="24.85546875" style="7" customWidth="1"/>
    <col min="12572" max="12572" width="4.28515625" style="7" customWidth="1"/>
    <col min="12573" max="12573" width="8.28515625" style="7" customWidth="1"/>
    <col min="12574" max="12574" width="8.7109375" style="7" customWidth="1"/>
    <col min="12575" max="12800" width="9.140625" style="7"/>
    <col min="12801" max="12801" width="4.7109375" style="7" customWidth="1"/>
    <col min="12802" max="12802" width="5.28515625" style="7" customWidth="1"/>
    <col min="12803" max="12803" width="13" style="7" customWidth="1"/>
    <col min="12804" max="12804" width="35.7109375" style="7" customWidth="1"/>
    <col min="12805" max="12805" width="11.28515625" style="7" customWidth="1"/>
    <col min="12806" max="12806" width="5.85546875" style="7" customWidth="1"/>
    <col min="12807" max="12807" width="9.7109375" style="7" customWidth="1"/>
    <col min="12808" max="12809" width="11.28515625" style="7" customWidth="1"/>
    <col min="12810" max="12810" width="0" style="7" hidden="1" customWidth="1"/>
    <col min="12811" max="12811" width="7.42578125" style="7" customWidth="1"/>
    <col min="12812" max="12812" width="8.28515625" style="7" customWidth="1"/>
    <col min="12813" max="12813" width="8" style="7" customWidth="1"/>
    <col min="12814" max="12814" width="7" style="7" customWidth="1"/>
    <col min="12815" max="12815" width="3.5703125" style="7" customWidth="1"/>
    <col min="12816" max="12822" width="0" style="7" hidden="1" customWidth="1"/>
    <col min="12823" max="12823" width="9.140625" style="7"/>
    <col min="12824" max="12825" width="5.7109375" style="7" customWidth="1"/>
    <col min="12826" max="12826" width="6.5703125" style="7" customWidth="1"/>
    <col min="12827" max="12827" width="24.85546875" style="7" customWidth="1"/>
    <col min="12828" max="12828" width="4.28515625" style="7" customWidth="1"/>
    <col min="12829" max="12829" width="8.28515625" style="7" customWidth="1"/>
    <col min="12830" max="12830" width="8.7109375" style="7" customWidth="1"/>
    <col min="12831" max="13056" width="9.140625" style="7"/>
    <col min="13057" max="13057" width="4.7109375" style="7" customWidth="1"/>
    <col min="13058" max="13058" width="5.28515625" style="7" customWidth="1"/>
    <col min="13059" max="13059" width="13" style="7" customWidth="1"/>
    <col min="13060" max="13060" width="35.7109375" style="7" customWidth="1"/>
    <col min="13061" max="13061" width="11.28515625" style="7" customWidth="1"/>
    <col min="13062" max="13062" width="5.85546875" style="7" customWidth="1"/>
    <col min="13063" max="13063" width="9.7109375" style="7" customWidth="1"/>
    <col min="13064" max="13065" width="11.28515625" style="7" customWidth="1"/>
    <col min="13066" max="13066" width="0" style="7" hidden="1" customWidth="1"/>
    <col min="13067" max="13067" width="7.42578125" style="7" customWidth="1"/>
    <col min="13068" max="13068" width="8.28515625" style="7" customWidth="1"/>
    <col min="13069" max="13069" width="8" style="7" customWidth="1"/>
    <col min="13070" max="13070" width="7" style="7" customWidth="1"/>
    <col min="13071" max="13071" width="3.5703125" style="7" customWidth="1"/>
    <col min="13072" max="13078" width="0" style="7" hidden="1" customWidth="1"/>
    <col min="13079" max="13079" width="9.140625" style="7"/>
    <col min="13080" max="13081" width="5.7109375" style="7" customWidth="1"/>
    <col min="13082" max="13082" width="6.5703125" style="7" customWidth="1"/>
    <col min="13083" max="13083" width="24.85546875" style="7" customWidth="1"/>
    <col min="13084" max="13084" width="4.28515625" style="7" customWidth="1"/>
    <col min="13085" max="13085" width="8.28515625" style="7" customWidth="1"/>
    <col min="13086" max="13086" width="8.7109375" style="7" customWidth="1"/>
    <col min="13087" max="13312" width="9.140625" style="7"/>
    <col min="13313" max="13313" width="4.7109375" style="7" customWidth="1"/>
    <col min="13314" max="13314" width="5.28515625" style="7" customWidth="1"/>
    <col min="13315" max="13315" width="13" style="7" customWidth="1"/>
    <col min="13316" max="13316" width="35.7109375" style="7" customWidth="1"/>
    <col min="13317" max="13317" width="11.28515625" style="7" customWidth="1"/>
    <col min="13318" max="13318" width="5.85546875" style="7" customWidth="1"/>
    <col min="13319" max="13319" width="9.7109375" style="7" customWidth="1"/>
    <col min="13320" max="13321" width="11.28515625" style="7" customWidth="1"/>
    <col min="13322" max="13322" width="0" style="7" hidden="1" customWidth="1"/>
    <col min="13323" max="13323" width="7.42578125" style="7" customWidth="1"/>
    <col min="13324" max="13324" width="8.28515625" style="7" customWidth="1"/>
    <col min="13325" max="13325" width="8" style="7" customWidth="1"/>
    <col min="13326" max="13326" width="7" style="7" customWidth="1"/>
    <col min="13327" max="13327" width="3.5703125" style="7" customWidth="1"/>
    <col min="13328" max="13334" width="0" style="7" hidden="1" customWidth="1"/>
    <col min="13335" max="13335" width="9.140625" style="7"/>
    <col min="13336" max="13337" width="5.7109375" style="7" customWidth="1"/>
    <col min="13338" max="13338" width="6.5703125" style="7" customWidth="1"/>
    <col min="13339" max="13339" width="24.85546875" style="7" customWidth="1"/>
    <col min="13340" max="13340" width="4.28515625" style="7" customWidth="1"/>
    <col min="13341" max="13341" width="8.28515625" style="7" customWidth="1"/>
    <col min="13342" max="13342" width="8.7109375" style="7" customWidth="1"/>
    <col min="13343" max="13568" width="9.140625" style="7"/>
    <col min="13569" max="13569" width="4.7109375" style="7" customWidth="1"/>
    <col min="13570" max="13570" width="5.28515625" style="7" customWidth="1"/>
    <col min="13571" max="13571" width="13" style="7" customWidth="1"/>
    <col min="13572" max="13572" width="35.7109375" style="7" customWidth="1"/>
    <col min="13573" max="13573" width="11.28515625" style="7" customWidth="1"/>
    <col min="13574" max="13574" width="5.85546875" style="7" customWidth="1"/>
    <col min="13575" max="13575" width="9.7109375" style="7" customWidth="1"/>
    <col min="13576" max="13577" width="11.28515625" style="7" customWidth="1"/>
    <col min="13578" max="13578" width="0" style="7" hidden="1" customWidth="1"/>
    <col min="13579" max="13579" width="7.42578125" style="7" customWidth="1"/>
    <col min="13580" max="13580" width="8.28515625" style="7" customWidth="1"/>
    <col min="13581" max="13581" width="8" style="7" customWidth="1"/>
    <col min="13582" max="13582" width="7" style="7" customWidth="1"/>
    <col min="13583" max="13583" width="3.5703125" style="7" customWidth="1"/>
    <col min="13584" max="13590" width="0" style="7" hidden="1" customWidth="1"/>
    <col min="13591" max="13591" width="9.140625" style="7"/>
    <col min="13592" max="13593" width="5.7109375" style="7" customWidth="1"/>
    <col min="13594" max="13594" width="6.5703125" style="7" customWidth="1"/>
    <col min="13595" max="13595" width="24.85546875" style="7" customWidth="1"/>
    <col min="13596" max="13596" width="4.28515625" style="7" customWidth="1"/>
    <col min="13597" max="13597" width="8.28515625" style="7" customWidth="1"/>
    <col min="13598" max="13598" width="8.7109375" style="7" customWidth="1"/>
    <col min="13599" max="13824" width="9.140625" style="7"/>
    <col min="13825" max="13825" width="4.7109375" style="7" customWidth="1"/>
    <col min="13826" max="13826" width="5.28515625" style="7" customWidth="1"/>
    <col min="13827" max="13827" width="13" style="7" customWidth="1"/>
    <col min="13828" max="13828" width="35.7109375" style="7" customWidth="1"/>
    <col min="13829" max="13829" width="11.28515625" style="7" customWidth="1"/>
    <col min="13830" max="13830" width="5.85546875" style="7" customWidth="1"/>
    <col min="13831" max="13831" width="9.7109375" style="7" customWidth="1"/>
    <col min="13832" max="13833" width="11.28515625" style="7" customWidth="1"/>
    <col min="13834" max="13834" width="0" style="7" hidden="1" customWidth="1"/>
    <col min="13835" max="13835" width="7.42578125" style="7" customWidth="1"/>
    <col min="13836" max="13836" width="8.28515625" style="7" customWidth="1"/>
    <col min="13837" max="13837" width="8" style="7" customWidth="1"/>
    <col min="13838" max="13838" width="7" style="7" customWidth="1"/>
    <col min="13839" max="13839" width="3.5703125" style="7" customWidth="1"/>
    <col min="13840" max="13846" width="0" style="7" hidden="1" customWidth="1"/>
    <col min="13847" max="13847" width="9.140625" style="7"/>
    <col min="13848" max="13849" width="5.7109375" style="7" customWidth="1"/>
    <col min="13850" max="13850" width="6.5703125" style="7" customWidth="1"/>
    <col min="13851" max="13851" width="24.85546875" style="7" customWidth="1"/>
    <col min="13852" max="13852" width="4.28515625" style="7" customWidth="1"/>
    <col min="13853" max="13853" width="8.28515625" style="7" customWidth="1"/>
    <col min="13854" max="13854" width="8.7109375" style="7" customWidth="1"/>
    <col min="13855" max="14080" width="9.140625" style="7"/>
    <col min="14081" max="14081" width="4.7109375" style="7" customWidth="1"/>
    <col min="14082" max="14082" width="5.28515625" style="7" customWidth="1"/>
    <col min="14083" max="14083" width="13" style="7" customWidth="1"/>
    <col min="14084" max="14084" width="35.7109375" style="7" customWidth="1"/>
    <col min="14085" max="14085" width="11.28515625" style="7" customWidth="1"/>
    <col min="14086" max="14086" width="5.85546875" style="7" customWidth="1"/>
    <col min="14087" max="14087" width="9.7109375" style="7" customWidth="1"/>
    <col min="14088" max="14089" width="11.28515625" style="7" customWidth="1"/>
    <col min="14090" max="14090" width="0" style="7" hidden="1" customWidth="1"/>
    <col min="14091" max="14091" width="7.42578125" style="7" customWidth="1"/>
    <col min="14092" max="14092" width="8.28515625" style="7" customWidth="1"/>
    <col min="14093" max="14093" width="8" style="7" customWidth="1"/>
    <col min="14094" max="14094" width="7" style="7" customWidth="1"/>
    <col min="14095" max="14095" width="3.5703125" style="7" customWidth="1"/>
    <col min="14096" max="14102" width="0" style="7" hidden="1" customWidth="1"/>
    <col min="14103" max="14103" width="9.140625" style="7"/>
    <col min="14104" max="14105" width="5.7109375" style="7" customWidth="1"/>
    <col min="14106" max="14106" width="6.5703125" style="7" customWidth="1"/>
    <col min="14107" max="14107" width="24.85546875" style="7" customWidth="1"/>
    <col min="14108" max="14108" width="4.28515625" style="7" customWidth="1"/>
    <col min="14109" max="14109" width="8.28515625" style="7" customWidth="1"/>
    <col min="14110" max="14110" width="8.7109375" style="7" customWidth="1"/>
    <col min="14111" max="14336" width="9.140625" style="7"/>
    <col min="14337" max="14337" width="4.7109375" style="7" customWidth="1"/>
    <col min="14338" max="14338" width="5.28515625" style="7" customWidth="1"/>
    <col min="14339" max="14339" width="13" style="7" customWidth="1"/>
    <col min="14340" max="14340" width="35.7109375" style="7" customWidth="1"/>
    <col min="14341" max="14341" width="11.28515625" style="7" customWidth="1"/>
    <col min="14342" max="14342" width="5.85546875" style="7" customWidth="1"/>
    <col min="14343" max="14343" width="9.7109375" style="7" customWidth="1"/>
    <col min="14344" max="14345" width="11.28515625" style="7" customWidth="1"/>
    <col min="14346" max="14346" width="0" style="7" hidden="1" customWidth="1"/>
    <col min="14347" max="14347" width="7.42578125" style="7" customWidth="1"/>
    <col min="14348" max="14348" width="8.28515625" style="7" customWidth="1"/>
    <col min="14349" max="14349" width="8" style="7" customWidth="1"/>
    <col min="14350" max="14350" width="7" style="7" customWidth="1"/>
    <col min="14351" max="14351" width="3.5703125" style="7" customWidth="1"/>
    <col min="14352" max="14358" width="0" style="7" hidden="1" customWidth="1"/>
    <col min="14359" max="14359" width="9.140625" style="7"/>
    <col min="14360" max="14361" width="5.7109375" style="7" customWidth="1"/>
    <col min="14362" max="14362" width="6.5703125" style="7" customWidth="1"/>
    <col min="14363" max="14363" width="24.85546875" style="7" customWidth="1"/>
    <col min="14364" max="14364" width="4.28515625" style="7" customWidth="1"/>
    <col min="14365" max="14365" width="8.28515625" style="7" customWidth="1"/>
    <col min="14366" max="14366" width="8.7109375" style="7" customWidth="1"/>
    <col min="14367" max="14592" width="9.140625" style="7"/>
    <col min="14593" max="14593" width="4.7109375" style="7" customWidth="1"/>
    <col min="14594" max="14594" width="5.28515625" style="7" customWidth="1"/>
    <col min="14595" max="14595" width="13" style="7" customWidth="1"/>
    <col min="14596" max="14596" width="35.7109375" style="7" customWidth="1"/>
    <col min="14597" max="14597" width="11.28515625" style="7" customWidth="1"/>
    <col min="14598" max="14598" width="5.85546875" style="7" customWidth="1"/>
    <col min="14599" max="14599" width="9.7109375" style="7" customWidth="1"/>
    <col min="14600" max="14601" width="11.28515625" style="7" customWidth="1"/>
    <col min="14602" max="14602" width="0" style="7" hidden="1" customWidth="1"/>
    <col min="14603" max="14603" width="7.42578125" style="7" customWidth="1"/>
    <col min="14604" max="14604" width="8.28515625" style="7" customWidth="1"/>
    <col min="14605" max="14605" width="8" style="7" customWidth="1"/>
    <col min="14606" max="14606" width="7" style="7" customWidth="1"/>
    <col min="14607" max="14607" width="3.5703125" style="7" customWidth="1"/>
    <col min="14608" max="14614" width="0" style="7" hidden="1" customWidth="1"/>
    <col min="14615" max="14615" width="9.140625" style="7"/>
    <col min="14616" max="14617" width="5.7109375" style="7" customWidth="1"/>
    <col min="14618" max="14618" width="6.5703125" style="7" customWidth="1"/>
    <col min="14619" max="14619" width="24.85546875" style="7" customWidth="1"/>
    <col min="14620" max="14620" width="4.28515625" style="7" customWidth="1"/>
    <col min="14621" max="14621" width="8.28515625" style="7" customWidth="1"/>
    <col min="14622" max="14622" width="8.7109375" style="7" customWidth="1"/>
    <col min="14623" max="14848" width="9.140625" style="7"/>
    <col min="14849" max="14849" width="4.7109375" style="7" customWidth="1"/>
    <col min="14850" max="14850" width="5.28515625" style="7" customWidth="1"/>
    <col min="14851" max="14851" width="13" style="7" customWidth="1"/>
    <col min="14852" max="14852" width="35.7109375" style="7" customWidth="1"/>
    <col min="14853" max="14853" width="11.28515625" style="7" customWidth="1"/>
    <col min="14854" max="14854" width="5.85546875" style="7" customWidth="1"/>
    <col min="14855" max="14855" width="9.7109375" style="7" customWidth="1"/>
    <col min="14856" max="14857" width="11.28515625" style="7" customWidth="1"/>
    <col min="14858" max="14858" width="0" style="7" hidden="1" customWidth="1"/>
    <col min="14859" max="14859" width="7.42578125" style="7" customWidth="1"/>
    <col min="14860" max="14860" width="8.28515625" style="7" customWidth="1"/>
    <col min="14861" max="14861" width="8" style="7" customWidth="1"/>
    <col min="14862" max="14862" width="7" style="7" customWidth="1"/>
    <col min="14863" max="14863" width="3.5703125" style="7" customWidth="1"/>
    <col min="14864" max="14870" width="0" style="7" hidden="1" customWidth="1"/>
    <col min="14871" max="14871" width="9.140625" style="7"/>
    <col min="14872" max="14873" width="5.7109375" style="7" customWidth="1"/>
    <col min="14874" max="14874" width="6.5703125" style="7" customWidth="1"/>
    <col min="14875" max="14875" width="24.85546875" style="7" customWidth="1"/>
    <col min="14876" max="14876" width="4.28515625" style="7" customWidth="1"/>
    <col min="14877" max="14877" width="8.28515625" style="7" customWidth="1"/>
    <col min="14878" max="14878" width="8.7109375" style="7" customWidth="1"/>
    <col min="14879" max="15104" width="9.140625" style="7"/>
    <col min="15105" max="15105" width="4.7109375" style="7" customWidth="1"/>
    <col min="15106" max="15106" width="5.28515625" style="7" customWidth="1"/>
    <col min="15107" max="15107" width="13" style="7" customWidth="1"/>
    <col min="15108" max="15108" width="35.7109375" style="7" customWidth="1"/>
    <col min="15109" max="15109" width="11.28515625" style="7" customWidth="1"/>
    <col min="15110" max="15110" width="5.85546875" style="7" customWidth="1"/>
    <col min="15111" max="15111" width="9.7109375" style="7" customWidth="1"/>
    <col min="15112" max="15113" width="11.28515625" style="7" customWidth="1"/>
    <col min="15114" max="15114" width="0" style="7" hidden="1" customWidth="1"/>
    <col min="15115" max="15115" width="7.42578125" style="7" customWidth="1"/>
    <col min="15116" max="15116" width="8.28515625" style="7" customWidth="1"/>
    <col min="15117" max="15117" width="8" style="7" customWidth="1"/>
    <col min="15118" max="15118" width="7" style="7" customWidth="1"/>
    <col min="15119" max="15119" width="3.5703125" style="7" customWidth="1"/>
    <col min="15120" max="15126" width="0" style="7" hidden="1" customWidth="1"/>
    <col min="15127" max="15127" width="9.140625" style="7"/>
    <col min="15128" max="15129" width="5.7109375" style="7" customWidth="1"/>
    <col min="15130" max="15130" width="6.5703125" style="7" customWidth="1"/>
    <col min="15131" max="15131" width="24.85546875" style="7" customWidth="1"/>
    <col min="15132" max="15132" width="4.28515625" style="7" customWidth="1"/>
    <col min="15133" max="15133" width="8.28515625" style="7" customWidth="1"/>
    <col min="15134" max="15134" width="8.7109375" style="7" customWidth="1"/>
    <col min="15135" max="15360" width="9.140625" style="7"/>
    <col min="15361" max="15361" width="4.7109375" style="7" customWidth="1"/>
    <col min="15362" max="15362" width="5.28515625" style="7" customWidth="1"/>
    <col min="15363" max="15363" width="13" style="7" customWidth="1"/>
    <col min="15364" max="15364" width="35.7109375" style="7" customWidth="1"/>
    <col min="15365" max="15365" width="11.28515625" style="7" customWidth="1"/>
    <col min="15366" max="15366" width="5.85546875" style="7" customWidth="1"/>
    <col min="15367" max="15367" width="9.7109375" style="7" customWidth="1"/>
    <col min="15368" max="15369" width="11.28515625" style="7" customWidth="1"/>
    <col min="15370" max="15370" width="0" style="7" hidden="1" customWidth="1"/>
    <col min="15371" max="15371" width="7.42578125" style="7" customWidth="1"/>
    <col min="15372" max="15372" width="8.28515625" style="7" customWidth="1"/>
    <col min="15373" max="15373" width="8" style="7" customWidth="1"/>
    <col min="15374" max="15374" width="7" style="7" customWidth="1"/>
    <col min="15375" max="15375" width="3.5703125" style="7" customWidth="1"/>
    <col min="15376" max="15382" width="0" style="7" hidden="1" customWidth="1"/>
    <col min="15383" max="15383" width="9.140625" style="7"/>
    <col min="15384" max="15385" width="5.7109375" style="7" customWidth="1"/>
    <col min="15386" max="15386" width="6.5703125" style="7" customWidth="1"/>
    <col min="15387" max="15387" width="24.85546875" style="7" customWidth="1"/>
    <col min="15388" max="15388" width="4.28515625" style="7" customWidth="1"/>
    <col min="15389" max="15389" width="8.28515625" style="7" customWidth="1"/>
    <col min="15390" max="15390" width="8.7109375" style="7" customWidth="1"/>
    <col min="15391" max="15616" width="9.140625" style="7"/>
    <col min="15617" max="15617" width="4.7109375" style="7" customWidth="1"/>
    <col min="15618" max="15618" width="5.28515625" style="7" customWidth="1"/>
    <col min="15619" max="15619" width="13" style="7" customWidth="1"/>
    <col min="15620" max="15620" width="35.7109375" style="7" customWidth="1"/>
    <col min="15621" max="15621" width="11.28515625" style="7" customWidth="1"/>
    <col min="15622" max="15622" width="5.85546875" style="7" customWidth="1"/>
    <col min="15623" max="15623" width="9.7109375" style="7" customWidth="1"/>
    <col min="15624" max="15625" width="11.28515625" style="7" customWidth="1"/>
    <col min="15626" max="15626" width="0" style="7" hidden="1" customWidth="1"/>
    <col min="15627" max="15627" width="7.42578125" style="7" customWidth="1"/>
    <col min="15628" max="15628" width="8.28515625" style="7" customWidth="1"/>
    <col min="15629" max="15629" width="8" style="7" customWidth="1"/>
    <col min="15630" max="15630" width="7" style="7" customWidth="1"/>
    <col min="15631" max="15631" width="3.5703125" style="7" customWidth="1"/>
    <col min="15632" max="15638" width="0" style="7" hidden="1" customWidth="1"/>
    <col min="15639" max="15639" width="9.140625" style="7"/>
    <col min="15640" max="15641" width="5.7109375" style="7" customWidth="1"/>
    <col min="15642" max="15642" width="6.5703125" style="7" customWidth="1"/>
    <col min="15643" max="15643" width="24.85546875" style="7" customWidth="1"/>
    <col min="15644" max="15644" width="4.28515625" style="7" customWidth="1"/>
    <col min="15645" max="15645" width="8.28515625" style="7" customWidth="1"/>
    <col min="15646" max="15646" width="8.7109375" style="7" customWidth="1"/>
    <col min="15647" max="15872" width="9.140625" style="7"/>
    <col min="15873" max="15873" width="4.7109375" style="7" customWidth="1"/>
    <col min="15874" max="15874" width="5.28515625" style="7" customWidth="1"/>
    <col min="15875" max="15875" width="13" style="7" customWidth="1"/>
    <col min="15876" max="15876" width="35.7109375" style="7" customWidth="1"/>
    <col min="15877" max="15877" width="11.28515625" style="7" customWidth="1"/>
    <col min="15878" max="15878" width="5.85546875" style="7" customWidth="1"/>
    <col min="15879" max="15879" width="9.7109375" style="7" customWidth="1"/>
    <col min="15880" max="15881" width="11.28515625" style="7" customWidth="1"/>
    <col min="15882" max="15882" width="0" style="7" hidden="1" customWidth="1"/>
    <col min="15883" max="15883" width="7.42578125" style="7" customWidth="1"/>
    <col min="15884" max="15884" width="8.28515625" style="7" customWidth="1"/>
    <col min="15885" max="15885" width="8" style="7" customWidth="1"/>
    <col min="15886" max="15886" width="7" style="7" customWidth="1"/>
    <col min="15887" max="15887" width="3.5703125" style="7" customWidth="1"/>
    <col min="15888" max="15894" width="0" style="7" hidden="1" customWidth="1"/>
    <col min="15895" max="15895" width="9.140625" style="7"/>
    <col min="15896" max="15897" width="5.7109375" style="7" customWidth="1"/>
    <col min="15898" max="15898" width="6.5703125" style="7" customWidth="1"/>
    <col min="15899" max="15899" width="24.85546875" style="7" customWidth="1"/>
    <col min="15900" max="15900" width="4.28515625" style="7" customWidth="1"/>
    <col min="15901" max="15901" width="8.28515625" style="7" customWidth="1"/>
    <col min="15902" max="15902" width="8.7109375" style="7" customWidth="1"/>
    <col min="15903" max="16128" width="9.140625" style="7"/>
    <col min="16129" max="16129" width="4.7109375" style="7" customWidth="1"/>
    <col min="16130" max="16130" width="5.28515625" style="7" customWidth="1"/>
    <col min="16131" max="16131" width="13" style="7" customWidth="1"/>
    <col min="16132" max="16132" width="35.7109375" style="7" customWidth="1"/>
    <col min="16133" max="16133" width="11.28515625" style="7" customWidth="1"/>
    <col min="16134" max="16134" width="5.85546875" style="7" customWidth="1"/>
    <col min="16135" max="16135" width="9.7109375" style="7" customWidth="1"/>
    <col min="16136" max="16137" width="11.28515625" style="7" customWidth="1"/>
    <col min="16138" max="16138" width="0" style="7" hidden="1" customWidth="1"/>
    <col min="16139" max="16139" width="7.42578125" style="7" customWidth="1"/>
    <col min="16140" max="16140" width="8.28515625" style="7" customWidth="1"/>
    <col min="16141" max="16141" width="8" style="7" customWidth="1"/>
    <col min="16142" max="16142" width="7" style="7" customWidth="1"/>
    <col min="16143" max="16143" width="3.5703125" style="7" customWidth="1"/>
    <col min="16144" max="16150" width="0" style="7" hidden="1" customWidth="1"/>
    <col min="16151" max="16151" width="9.140625" style="7"/>
    <col min="16152" max="16153" width="5.7109375" style="7" customWidth="1"/>
    <col min="16154" max="16154" width="6.5703125" style="7" customWidth="1"/>
    <col min="16155" max="16155" width="24.85546875" style="7" customWidth="1"/>
    <col min="16156" max="16156" width="4.28515625" style="7" customWidth="1"/>
    <col min="16157" max="16157" width="8.28515625" style="7" customWidth="1"/>
    <col min="16158" max="16158" width="8.7109375" style="7" customWidth="1"/>
    <col min="16159" max="16384" width="9.140625" style="7"/>
  </cols>
  <sheetData>
    <row r="1" spans="1:30">
      <c r="A1" s="1" t="s">
        <v>0</v>
      </c>
      <c r="B1" s="2"/>
      <c r="C1" s="2"/>
      <c r="E1" s="2"/>
      <c r="H1" s="2"/>
      <c r="I1" s="1" t="s">
        <v>1</v>
      </c>
      <c r="L1" s="2"/>
      <c r="M1" s="2"/>
      <c r="N1" s="2"/>
      <c r="T1" s="2"/>
      <c r="U1" s="2"/>
      <c r="V1" s="2"/>
      <c r="W1" s="2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1" t="s">
        <v>7</v>
      </c>
      <c r="B2" s="2"/>
      <c r="C2" s="2"/>
      <c r="E2" s="2"/>
      <c r="H2" s="8"/>
      <c r="I2" s="1" t="s">
        <v>8</v>
      </c>
      <c r="L2" s="2"/>
      <c r="M2" s="2"/>
      <c r="N2" s="2"/>
      <c r="T2" s="2"/>
      <c r="U2" s="2"/>
      <c r="V2" s="2"/>
      <c r="W2" s="2"/>
      <c r="Z2" s="6" t="s">
        <v>9</v>
      </c>
      <c r="AA2" s="9" t="s">
        <v>10</v>
      </c>
      <c r="AB2" s="9" t="s">
        <v>11</v>
      </c>
      <c r="AC2" s="9"/>
      <c r="AD2" s="10"/>
    </row>
    <row r="3" spans="1:30">
      <c r="A3" s="1" t="s">
        <v>12</v>
      </c>
      <c r="B3" s="2"/>
      <c r="C3" s="2"/>
      <c r="E3" s="2"/>
      <c r="H3" s="2"/>
      <c r="I3" s="1" t="s">
        <v>229</v>
      </c>
      <c r="L3" s="2"/>
      <c r="M3" s="2"/>
      <c r="N3" s="2"/>
      <c r="T3" s="2"/>
      <c r="U3" s="2"/>
      <c r="V3" s="2"/>
      <c r="W3" s="2"/>
      <c r="Z3" s="6" t="s">
        <v>13</v>
      </c>
      <c r="AA3" s="9" t="s">
        <v>14</v>
      </c>
      <c r="AB3" s="9" t="s">
        <v>15</v>
      </c>
      <c r="AC3" s="9" t="s">
        <v>16</v>
      </c>
      <c r="AD3" s="10" t="s">
        <v>17</v>
      </c>
    </row>
    <row r="4" spans="1:30">
      <c r="A4" s="2"/>
      <c r="B4" s="2"/>
      <c r="C4" s="2"/>
      <c r="E4" s="2"/>
      <c r="G4" s="2"/>
      <c r="H4" s="2"/>
      <c r="I4" s="2"/>
      <c r="J4" s="2"/>
      <c r="K4" s="2"/>
      <c r="L4" s="2"/>
      <c r="M4" s="2"/>
      <c r="N4" s="2"/>
      <c r="T4" s="2"/>
      <c r="U4" s="2"/>
      <c r="V4" s="2"/>
      <c r="W4" s="2"/>
      <c r="Z4" s="6" t="s">
        <v>18</v>
      </c>
      <c r="AA4" s="9" t="s">
        <v>19</v>
      </c>
      <c r="AB4" s="9" t="s">
        <v>15</v>
      </c>
      <c r="AC4" s="9"/>
      <c r="AD4" s="10"/>
    </row>
    <row r="5" spans="1:30">
      <c r="A5" s="1" t="s">
        <v>742</v>
      </c>
      <c r="B5" s="2"/>
      <c r="C5" s="2"/>
      <c r="E5" s="2"/>
      <c r="G5" s="2"/>
      <c r="H5" s="2"/>
      <c r="I5" s="2"/>
      <c r="J5" s="2"/>
      <c r="K5" s="2"/>
      <c r="L5" s="2"/>
      <c r="M5" s="2"/>
      <c r="N5" s="2"/>
      <c r="T5" s="2"/>
      <c r="U5" s="2"/>
      <c r="V5" s="2"/>
      <c r="W5" s="2"/>
      <c r="Z5" s="6" t="s">
        <v>20</v>
      </c>
      <c r="AA5" s="9" t="s">
        <v>14</v>
      </c>
      <c r="AB5" s="9" t="s">
        <v>15</v>
      </c>
      <c r="AC5" s="9" t="s">
        <v>16</v>
      </c>
      <c r="AD5" s="10" t="s">
        <v>17</v>
      </c>
    </row>
    <row r="6" spans="1:30">
      <c r="A6" s="1" t="s">
        <v>663</v>
      </c>
      <c r="B6" s="2"/>
      <c r="C6" s="2"/>
      <c r="E6" s="2"/>
      <c r="G6" s="2"/>
      <c r="H6" s="2"/>
      <c r="I6" s="2"/>
      <c r="J6" s="2"/>
      <c r="K6" s="2"/>
      <c r="L6" s="2"/>
      <c r="M6" s="2"/>
      <c r="N6" s="2"/>
      <c r="T6" s="2"/>
      <c r="U6" s="2"/>
      <c r="V6" s="2"/>
      <c r="W6" s="2"/>
    </row>
    <row r="7" spans="1:30">
      <c r="A7" s="1"/>
      <c r="B7" s="2"/>
      <c r="C7" s="2"/>
      <c r="E7" s="2"/>
      <c r="G7" s="2"/>
      <c r="H7" s="2"/>
      <c r="I7" s="2"/>
      <c r="J7" s="2"/>
      <c r="K7" s="2"/>
      <c r="L7" s="2"/>
      <c r="M7" s="2"/>
      <c r="N7" s="2"/>
      <c r="T7" s="2"/>
      <c r="U7" s="2"/>
      <c r="V7" s="2"/>
      <c r="W7" s="2"/>
    </row>
    <row r="8" spans="1:30" ht="14.25" thickBot="1">
      <c r="A8" s="7" t="s">
        <v>21</v>
      </c>
      <c r="D8" s="13" t="str">
        <f>CONCATENATE(AA2," ",AB2," ",AC2," ",AD2)</f>
        <v xml:space="preserve">Prehľad rozpočtových nákladov v EUR  </v>
      </c>
      <c r="T8" s="2"/>
      <c r="U8" s="2"/>
      <c r="V8" s="2"/>
      <c r="W8" s="2"/>
    </row>
    <row r="9" spans="1:30" ht="13.5" thickTop="1">
      <c r="A9" s="14" t="s">
        <v>22</v>
      </c>
      <c r="B9" s="15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  <c r="I9" s="15" t="s">
        <v>30</v>
      </c>
      <c r="J9" s="15" t="s">
        <v>31</v>
      </c>
      <c r="K9" s="16" t="s">
        <v>32</v>
      </c>
      <c r="L9" s="17"/>
      <c r="M9" s="18" t="s">
        <v>33</v>
      </c>
      <c r="N9" s="17"/>
      <c r="O9" s="19" t="s">
        <v>34</v>
      </c>
      <c r="P9" s="20" t="s">
        <v>35</v>
      </c>
      <c r="Q9" s="21" t="s">
        <v>26</v>
      </c>
      <c r="R9" s="21" t="s">
        <v>26</v>
      </c>
      <c r="S9" s="22" t="s">
        <v>26</v>
      </c>
      <c r="T9" s="23" t="s">
        <v>36</v>
      </c>
      <c r="U9" s="23" t="s">
        <v>37</v>
      </c>
      <c r="V9" s="23" t="s">
        <v>38</v>
      </c>
      <c r="W9" s="2"/>
    </row>
    <row r="10" spans="1:30" ht="13.5" thickBot="1">
      <c r="A10" s="24" t="s">
        <v>39</v>
      </c>
      <c r="B10" s="25" t="s">
        <v>40</v>
      </c>
      <c r="C10" s="26"/>
      <c r="D10" s="25" t="s">
        <v>41</v>
      </c>
      <c r="E10" s="25" t="s">
        <v>42</v>
      </c>
      <c r="F10" s="25" t="s">
        <v>43</v>
      </c>
      <c r="G10" s="25" t="s">
        <v>44</v>
      </c>
      <c r="H10" s="25" t="s">
        <v>45</v>
      </c>
      <c r="I10" s="25" t="s">
        <v>46</v>
      </c>
      <c r="J10" s="25"/>
      <c r="K10" s="25" t="s">
        <v>28</v>
      </c>
      <c r="L10" s="25" t="s">
        <v>31</v>
      </c>
      <c r="M10" s="27" t="s">
        <v>28</v>
      </c>
      <c r="N10" s="25" t="s">
        <v>31</v>
      </c>
      <c r="O10" s="28" t="s">
        <v>47</v>
      </c>
      <c r="P10" s="29"/>
      <c r="Q10" s="30" t="s">
        <v>48</v>
      </c>
      <c r="R10" s="30" t="s">
        <v>49</v>
      </c>
      <c r="S10" s="31" t="s">
        <v>50</v>
      </c>
      <c r="T10" s="23" t="s">
        <v>51</v>
      </c>
      <c r="U10" s="23" t="s">
        <v>52</v>
      </c>
      <c r="V10" s="23" t="s">
        <v>53</v>
      </c>
      <c r="W10" s="32"/>
    </row>
    <row r="11" spans="1:30" ht="13.5" thickTop="1"/>
    <row r="12" spans="1:30">
      <c r="B12" s="34" t="s">
        <v>54</v>
      </c>
    </row>
    <row r="13" spans="1:30">
      <c r="B13" s="12" t="s">
        <v>55</v>
      </c>
    </row>
    <row r="14" spans="1:30">
      <c r="A14" s="33">
        <v>1</v>
      </c>
      <c r="B14" s="11" t="s">
        <v>56</v>
      </c>
      <c r="C14" s="12" t="s">
        <v>57</v>
      </c>
      <c r="D14" s="2" t="s">
        <v>58</v>
      </c>
      <c r="E14" s="5">
        <v>480.12</v>
      </c>
      <c r="F14" s="2" t="s">
        <v>59</v>
      </c>
      <c r="H14" s="3">
        <f>ROUND(E14*G14, 2)</f>
        <v>0</v>
      </c>
      <c r="J14" s="3">
        <f>ROUND(E14*G14, 2)</f>
        <v>0</v>
      </c>
      <c r="O14" s="2">
        <v>20</v>
      </c>
      <c r="P14" s="2" t="s">
        <v>60</v>
      </c>
      <c r="T14" s="32" t="s">
        <v>61</v>
      </c>
      <c r="U14" s="32" t="s">
        <v>61</v>
      </c>
      <c r="V14" s="32" t="s">
        <v>62</v>
      </c>
    </row>
    <row r="15" spans="1:30">
      <c r="D15" s="2" t="s">
        <v>63</v>
      </c>
    </row>
    <row r="16" spans="1:30">
      <c r="A16" s="33">
        <v>2</v>
      </c>
      <c r="B16" s="11" t="s">
        <v>64</v>
      </c>
      <c r="C16" s="12" t="s">
        <v>65</v>
      </c>
      <c r="D16" s="2" t="s">
        <v>66</v>
      </c>
      <c r="E16" s="5">
        <v>467.33499999999998</v>
      </c>
      <c r="F16" s="2" t="s">
        <v>59</v>
      </c>
      <c r="H16" s="3">
        <f>ROUND(E16*G16, 2)</f>
        <v>0</v>
      </c>
      <c r="J16" s="3">
        <f>ROUND(E16*G16, 2)</f>
        <v>0</v>
      </c>
      <c r="O16" s="2">
        <v>20</v>
      </c>
      <c r="P16" s="2" t="s">
        <v>60</v>
      </c>
      <c r="T16" s="32" t="s">
        <v>61</v>
      </c>
      <c r="U16" s="32" t="s">
        <v>61</v>
      </c>
      <c r="V16" s="32" t="s">
        <v>62</v>
      </c>
    </row>
    <row r="17" spans="1:22">
      <c r="D17" s="2" t="s">
        <v>67</v>
      </c>
    </row>
    <row r="18" spans="1:22">
      <c r="A18" s="33">
        <v>3</v>
      </c>
      <c r="B18" s="11" t="s">
        <v>64</v>
      </c>
      <c r="C18" s="12" t="s">
        <v>68</v>
      </c>
      <c r="D18" s="2" t="s">
        <v>69</v>
      </c>
      <c r="E18" s="5">
        <v>233.66800000000001</v>
      </c>
      <c r="F18" s="2" t="s">
        <v>59</v>
      </c>
      <c r="H18" s="3">
        <f>ROUND(E18*G18, 2)</f>
        <v>0</v>
      </c>
      <c r="J18" s="3">
        <f>ROUND(E18*G18, 2)</f>
        <v>0</v>
      </c>
      <c r="O18" s="2">
        <v>20</v>
      </c>
      <c r="P18" s="2" t="s">
        <v>60</v>
      </c>
      <c r="T18" s="32" t="s">
        <v>61</v>
      </c>
      <c r="U18" s="32" t="s">
        <v>61</v>
      </c>
      <c r="V18" s="32" t="s">
        <v>62</v>
      </c>
    </row>
    <row r="19" spans="1:22">
      <c r="D19" s="2" t="s">
        <v>70</v>
      </c>
    </row>
    <row r="20" spans="1:22">
      <c r="A20" s="33">
        <v>4</v>
      </c>
      <c r="B20" s="11" t="s">
        <v>56</v>
      </c>
      <c r="C20" s="12" t="s">
        <v>71</v>
      </c>
      <c r="D20" s="2" t="s">
        <v>72</v>
      </c>
      <c r="E20" s="5">
        <v>800.87699999999995</v>
      </c>
      <c r="F20" s="2" t="s">
        <v>59</v>
      </c>
      <c r="H20" s="3">
        <f>ROUND(E20*G20, 2)</f>
        <v>0</v>
      </c>
      <c r="J20" s="3">
        <f>ROUND(E20*G20, 2)</f>
        <v>0</v>
      </c>
      <c r="O20" s="2">
        <v>20</v>
      </c>
      <c r="P20" s="2" t="s">
        <v>60</v>
      </c>
      <c r="T20" s="32" t="s">
        <v>61</v>
      </c>
      <c r="U20" s="32" t="s">
        <v>61</v>
      </c>
      <c r="V20" s="32" t="s">
        <v>62</v>
      </c>
    </row>
    <row r="21" spans="1:22">
      <c r="D21" s="2" t="s">
        <v>73</v>
      </c>
    </row>
    <row r="22" spans="1:22">
      <c r="A22" s="33">
        <v>5</v>
      </c>
      <c r="B22" s="11" t="s">
        <v>56</v>
      </c>
      <c r="C22" s="12" t="s">
        <v>74</v>
      </c>
      <c r="D22" s="2" t="s">
        <v>75</v>
      </c>
      <c r="E22" s="5">
        <v>422.52</v>
      </c>
      <c r="F22" s="2" t="s">
        <v>59</v>
      </c>
      <c r="H22" s="3">
        <f>ROUND(E22*G22, 2)</f>
        <v>0</v>
      </c>
      <c r="J22" s="3">
        <f>ROUND(E22*G22, 2)</f>
        <v>0</v>
      </c>
      <c r="O22" s="2">
        <v>20</v>
      </c>
      <c r="P22" s="2" t="s">
        <v>60</v>
      </c>
      <c r="T22" s="32" t="s">
        <v>61</v>
      </c>
      <c r="U22" s="32" t="s">
        <v>61</v>
      </c>
      <c r="V22" s="32" t="s">
        <v>62</v>
      </c>
    </row>
    <row r="23" spans="1:22">
      <c r="D23" s="2" t="s">
        <v>76</v>
      </c>
    </row>
    <row r="24" spans="1:22">
      <c r="A24" s="33">
        <v>6</v>
      </c>
      <c r="B24" s="11" t="s">
        <v>56</v>
      </c>
      <c r="C24" s="12" t="s">
        <v>77</v>
      </c>
      <c r="D24" s="2" t="s">
        <v>78</v>
      </c>
      <c r="E24" s="5">
        <v>800.87699999999995</v>
      </c>
      <c r="F24" s="2" t="s">
        <v>59</v>
      </c>
      <c r="H24" s="3">
        <f>ROUND(E24*G24, 2)</f>
        <v>0</v>
      </c>
      <c r="J24" s="3">
        <f>ROUND(E24*G24, 2)</f>
        <v>0</v>
      </c>
      <c r="O24" s="2">
        <v>20</v>
      </c>
      <c r="P24" s="2" t="s">
        <v>60</v>
      </c>
      <c r="T24" s="32" t="s">
        <v>61</v>
      </c>
      <c r="U24" s="32" t="s">
        <v>61</v>
      </c>
      <c r="V24" s="32" t="s">
        <v>62</v>
      </c>
    </row>
    <row r="25" spans="1:22">
      <c r="A25" s="33">
        <v>7</v>
      </c>
      <c r="B25" s="11" t="s">
        <v>56</v>
      </c>
      <c r="C25" s="12" t="s">
        <v>79</v>
      </c>
      <c r="D25" s="2" t="s">
        <v>80</v>
      </c>
      <c r="E25" s="5">
        <v>88.977999999999994</v>
      </c>
      <c r="F25" s="2" t="s">
        <v>59</v>
      </c>
      <c r="H25" s="3">
        <f>ROUND(E25*G25, 2)</f>
        <v>0</v>
      </c>
      <c r="J25" s="3">
        <f>ROUND(E25*G25, 2)</f>
        <v>0</v>
      </c>
      <c r="O25" s="2">
        <v>20</v>
      </c>
      <c r="P25" s="2" t="s">
        <v>60</v>
      </c>
      <c r="T25" s="32" t="s">
        <v>61</v>
      </c>
      <c r="U25" s="32" t="s">
        <v>61</v>
      </c>
      <c r="V25" s="32" t="s">
        <v>62</v>
      </c>
    </row>
    <row r="26" spans="1:22">
      <c r="D26" s="2" t="s">
        <v>81</v>
      </c>
    </row>
    <row r="27" spans="1:22">
      <c r="A27" s="33">
        <v>8</v>
      </c>
      <c r="B27" s="11" t="s">
        <v>56</v>
      </c>
      <c r="C27" s="12" t="s">
        <v>82</v>
      </c>
      <c r="D27" s="2" t="s">
        <v>83</v>
      </c>
      <c r="E27" s="5">
        <v>576</v>
      </c>
      <c r="F27" s="2" t="s">
        <v>84</v>
      </c>
      <c r="H27" s="3">
        <f>ROUND(E27*G27, 2)</f>
        <v>0</v>
      </c>
      <c r="J27" s="3">
        <f>ROUND(E27*G27, 2)</f>
        <v>0</v>
      </c>
      <c r="O27" s="2">
        <v>20</v>
      </c>
      <c r="P27" s="2" t="s">
        <v>60</v>
      </c>
      <c r="T27" s="32" t="s">
        <v>61</v>
      </c>
      <c r="U27" s="32" t="s">
        <v>61</v>
      </c>
      <c r="V27" s="32" t="s">
        <v>62</v>
      </c>
    </row>
    <row r="28" spans="1:22">
      <c r="A28" s="33">
        <v>9</v>
      </c>
      <c r="B28" s="11" t="s">
        <v>85</v>
      </c>
      <c r="C28" s="12" t="s">
        <v>86</v>
      </c>
      <c r="D28" s="2" t="s">
        <v>87</v>
      </c>
      <c r="E28" s="5">
        <v>17.28</v>
      </c>
      <c r="F28" s="2" t="s">
        <v>88</v>
      </c>
      <c r="I28" s="3">
        <f>ROUND(E28*G28, 2)</f>
        <v>0</v>
      </c>
      <c r="J28" s="3">
        <f>ROUND(E28*G28, 2)</f>
        <v>0</v>
      </c>
      <c r="K28" s="4">
        <v>1E-3</v>
      </c>
      <c r="L28" s="4">
        <f>E28*K28</f>
        <v>1.728E-2</v>
      </c>
      <c r="O28" s="2">
        <v>20</v>
      </c>
      <c r="P28" s="2" t="s">
        <v>60</v>
      </c>
      <c r="T28" s="32" t="s">
        <v>61</v>
      </c>
      <c r="U28" s="32" t="s">
        <v>61</v>
      </c>
      <c r="V28" s="32" t="s">
        <v>62</v>
      </c>
    </row>
    <row r="29" spans="1:22">
      <c r="D29" s="2" t="s">
        <v>89</v>
      </c>
    </row>
    <row r="30" spans="1:22">
      <c r="A30" s="33">
        <v>10</v>
      </c>
      <c r="B30" s="11" t="s">
        <v>56</v>
      </c>
      <c r="C30" s="12" t="s">
        <v>90</v>
      </c>
      <c r="D30" s="2" t="s">
        <v>91</v>
      </c>
      <c r="E30" s="5">
        <v>2432.1</v>
      </c>
      <c r="F30" s="2" t="s">
        <v>84</v>
      </c>
      <c r="H30" s="3">
        <f>ROUND(E30*G30, 2)</f>
        <v>0</v>
      </c>
      <c r="J30" s="3">
        <f>ROUND(E30*G30, 2)</f>
        <v>0</v>
      </c>
      <c r="O30" s="2">
        <v>20</v>
      </c>
      <c r="P30" s="2" t="s">
        <v>60</v>
      </c>
      <c r="T30" s="32" t="s">
        <v>61</v>
      </c>
      <c r="U30" s="32" t="s">
        <v>61</v>
      </c>
      <c r="V30" s="32" t="s">
        <v>62</v>
      </c>
    </row>
    <row r="31" spans="1:22">
      <c r="D31" s="2" t="s">
        <v>92</v>
      </c>
    </row>
    <row r="32" spans="1:22">
      <c r="A32" s="33">
        <v>11</v>
      </c>
      <c r="B32" s="11" t="s">
        <v>64</v>
      </c>
      <c r="C32" s="12" t="s">
        <v>93</v>
      </c>
      <c r="D32" s="2" t="s">
        <v>94</v>
      </c>
      <c r="E32" s="5">
        <v>576</v>
      </c>
      <c r="F32" s="2" t="s">
        <v>84</v>
      </c>
      <c r="H32" s="3">
        <f>ROUND(E32*G32, 2)</f>
        <v>0</v>
      </c>
      <c r="J32" s="3">
        <f>ROUND(E32*G32, 2)</f>
        <v>0</v>
      </c>
      <c r="O32" s="2">
        <v>20</v>
      </c>
      <c r="P32" s="2" t="s">
        <v>60</v>
      </c>
      <c r="T32" s="32" t="s">
        <v>61</v>
      </c>
      <c r="U32" s="32" t="s">
        <v>61</v>
      </c>
      <c r="V32" s="32" t="s">
        <v>62</v>
      </c>
    </row>
    <row r="33" spans="1:22">
      <c r="A33" s="33">
        <v>12</v>
      </c>
      <c r="B33" s="11" t="s">
        <v>95</v>
      </c>
      <c r="C33" s="12" t="s">
        <v>96</v>
      </c>
      <c r="D33" s="2" t="s">
        <v>97</v>
      </c>
      <c r="E33" s="5">
        <v>576</v>
      </c>
      <c r="F33" s="2" t="s">
        <v>84</v>
      </c>
      <c r="H33" s="3">
        <f>ROUND(E33*G33, 2)</f>
        <v>0</v>
      </c>
      <c r="J33" s="3">
        <f>ROUND(E33*G33, 2)</f>
        <v>0</v>
      </c>
      <c r="O33" s="2">
        <v>20</v>
      </c>
      <c r="P33" s="2" t="s">
        <v>60</v>
      </c>
      <c r="T33" s="32" t="s">
        <v>61</v>
      </c>
      <c r="U33" s="32" t="s">
        <v>61</v>
      </c>
      <c r="V33" s="32" t="s">
        <v>62</v>
      </c>
    </row>
    <row r="34" spans="1:22">
      <c r="D34" s="33" t="s">
        <v>98</v>
      </c>
      <c r="E34" s="35">
        <f>J34</f>
        <v>0</v>
      </c>
      <c r="H34" s="35">
        <f>SUM(H12:H33)</f>
        <v>0</v>
      </c>
      <c r="I34" s="35">
        <f>SUM(I12:I33)</f>
        <v>0</v>
      </c>
      <c r="J34" s="35">
        <f>SUM(J12:J33)</f>
        <v>0</v>
      </c>
      <c r="L34" s="36">
        <f>SUM(L12:L33)</f>
        <v>1.728E-2</v>
      </c>
      <c r="N34" s="37">
        <f>SUM(N12:N33)</f>
        <v>0</v>
      </c>
    </row>
    <row r="36" spans="1:22">
      <c r="B36" s="12" t="s">
        <v>99</v>
      </c>
    </row>
    <row r="37" spans="1:22">
      <c r="A37" s="33">
        <v>13</v>
      </c>
      <c r="B37" s="11" t="s">
        <v>100</v>
      </c>
      <c r="C37" s="12" t="s">
        <v>101</v>
      </c>
      <c r="D37" s="2" t="s">
        <v>102</v>
      </c>
      <c r="E37" s="5">
        <v>1531.2</v>
      </c>
      <c r="F37" s="2" t="s">
        <v>84</v>
      </c>
      <c r="H37" s="3">
        <f>ROUND(E37*G37, 2)</f>
        <v>0</v>
      </c>
      <c r="J37" s="3">
        <f>ROUND(E37*G37, 2)</f>
        <v>0</v>
      </c>
      <c r="K37" s="4">
        <v>4.8999999999999998E-4</v>
      </c>
      <c r="L37" s="4">
        <f>E37*K37</f>
        <v>0.75028799999999995</v>
      </c>
      <c r="O37" s="2">
        <v>20</v>
      </c>
      <c r="P37" s="2" t="s">
        <v>60</v>
      </c>
      <c r="T37" s="32" t="s">
        <v>61</v>
      </c>
      <c r="U37" s="32" t="s">
        <v>61</v>
      </c>
      <c r="V37" s="32" t="s">
        <v>62</v>
      </c>
    </row>
    <row r="38" spans="1:22">
      <c r="D38" s="2" t="s">
        <v>103</v>
      </c>
    </row>
    <row r="39" spans="1:22">
      <c r="D39" s="33" t="s">
        <v>104</v>
      </c>
      <c r="E39" s="35">
        <f>J39</f>
        <v>0</v>
      </c>
      <c r="H39" s="35">
        <f>SUM(H36:H38)</f>
        <v>0</v>
      </c>
      <c r="I39" s="35">
        <f>SUM(I36:I38)</f>
        <v>0</v>
      </c>
      <c r="J39" s="35">
        <f>SUM(J36:J38)</f>
        <v>0</v>
      </c>
      <c r="L39" s="36">
        <f>SUM(L36:L38)</f>
        <v>0.75028799999999995</v>
      </c>
      <c r="N39" s="37">
        <f>SUM(N36:N38)</f>
        <v>0</v>
      </c>
    </row>
    <row r="41" spans="1:22">
      <c r="B41" s="12" t="s">
        <v>105</v>
      </c>
    </row>
    <row r="42" spans="1:22">
      <c r="A42" s="33">
        <v>14</v>
      </c>
      <c r="B42" s="11" t="s">
        <v>106</v>
      </c>
      <c r="C42" s="12" t="s">
        <v>107</v>
      </c>
      <c r="D42" s="2" t="s">
        <v>108</v>
      </c>
      <c r="E42" s="5">
        <v>111.1</v>
      </c>
      <c r="F42" s="2" t="s">
        <v>84</v>
      </c>
      <c r="H42" s="3">
        <f>ROUND(E42*G42, 2)</f>
        <v>0</v>
      </c>
      <c r="J42" s="3">
        <f>ROUND(E42*G42, 2)</f>
        <v>0</v>
      </c>
      <c r="K42" s="4">
        <v>0.48574000000000001</v>
      </c>
      <c r="L42" s="4">
        <f>E42*K42</f>
        <v>53.965713999999998</v>
      </c>
      <c r="O42" s="2">
        <v>20</v>
      </c>
      <c r="P42" s="2" t="s">
        <v>60</v>
      </c>
      <c r="T42" s="32" t="s">
        <v>61</v>
      </c>
      <c r="U42" s="32" t="s">
        <v>61</v>
      </c>
      <c r="V42" s="32" t="s">
        <v>62</v>
      </c>
    </row>
    <row r="43" spans="1:22">
      <c r="D43" s="2" t="s">
        <v>109</v>
      </c>
    </row>
    <row r="44" spans="1:22">
      <c r="A44" s="33">
        <v>15</v>
      </c>
      <c r="B44" s="11" t="s">
        <v>106</v>
      </c>
      <c r="C44" s="12" t="s">
        <v>110</v>
      </c>
      <c r="D44" s="2" t="s">
        <v>111</v>
      </c>
      <c r="E44" s="5">
        <v>1420.1</v>
      </c>
      <c r="F44" s="2" t="s">
        <v>84</v>
      </c>
      <c r="H44" s="3">
        <f>ROUND(E44*G44, 2)</f>
        <v>0</v>
      </c>
      <c r="J44" s="3">
        <f>ROUND(E44*G44, 2)</f>
        <v>0</v>
      </c>
      <c r="K44" s="4">
        <v>0.60104000000000002</v>
      </c>
      <c r="L44" s="4">
        <f>E44*K44</f>
        <v>853.53690399999994</v>
      </c>
      <c r="O44" s="2">
        <v>20</v>
      </c>
      <c r="P44" s="2" t="s">
        <v>60</v>
      </c>
      <c r="T44" s="32" t="s">
        <v>61</v>
      </c>
      <c r="U44" s="32" t="s">
        <v>61</v>
      </c>
      <c r="V44" s="32" t="s">
        <v>62</v>
      </c>
    </row>
    <row r="45" spans="1:22">
      <c r="D45" s="2" t="s">
        <v>112</v>
      </c>
    </row>
    <row r="46" spans="1:22">
      <c r="A46" s="33">
        <v>16</v>
      </c>
      <c r="B46" s="11" t="s">
        <v>106</v>
      </c>
      <c r="C46" s="12" t="s">
        <v>113</v>
      </c>
      <c r="D46" s="2" t="s">
        <v>114</v>
      </c>
      <c r="E46" s="5">
        <v>1531.2</v>
      </c>
      <c r="F46" s="2" t="s">
        <v>84</v>
      </c>
      <c r="H46" s="3">
        <f>ROUND(E46*G46, 2)</f>
        <v>0</v>
      </c>
      <c r="J46" s="3">
        <f>ROUND(E46*G46, 2)</f>
        <v>0</v>
      </c>
      <c r="K46" s="4">
        <v>9.8199999999999996E-2</v>
      </c>
      <c r="L46" s="4">
        <f>E46*K46</f>
        <v>150.36384000000001</v>
      </c>
      <c r="O46" s="2">
        <v>20</v>
      </c>
      <c r="P46" s="2" t="s">
        <v>60</v>
      </c>
      <c r="T46" s="32" t="s">
        <v>61</v>
      </c>
      <c r="U46" s="32" t="s">
        <v>61</v>
      </c>
      <c r="V46" s="32" t="s">
        <v>62</v>
      </c>
    </row>
    <row r="47" spans="1:22">
      <c r="D47" s="2" t="s">
        <v>115</v>
      </c>
    </row>
    <row r="48" spans="1:22">
      <c r="A48" s="33">
        <v>17</v>
      </c>
      <c r="B48" s="11" t="s">
        <v>106</v>
      </c>
      <c r="C48" s="12" t="s">
        <v>116</v>
      </c>
      <c r="D48" s="2" t="s">
        <v>117</v>
      </c>
      <c r="E48" s="5">
        <v>911.9</v>
      </c>
      <c r="F48" s="2" t="s">
        <v>84</v>
      </c>
      <c r="H48" s="3">
        <f>ROUND(E48*G48, 2)</f>
        <v>0</v>
      </c>
      <c r="J48" s="3">
        <f>ROUND(E48*G48, 2)</f>
        <v>0</v>
      </c>
      <c r="K48" s="4">
        <v>0.27994000000000002</v>
      </c>
      <c r="L48" s="4">
        <f>E48*K48</f>
        <v>255.277286</v>
      </c>
      <c r="O48" s="2">
        <v>20</v>
      </c>
      <c r="P48" s="2" t="s">
        <v>60</v>
      </c>
      <c r="T48" s="32" t="s">
        <v>61</v>
      </c>
      <c r="U48" s="32" t="s">
        <v>61</v>
      </c>
      <c r="V48" s="32" t="s">
        <v>62</v>
      </c>
    </row>
    <row r="49" spans="1:22">
      <c r="D49" s="2" t="s">
        <v>118</v>
      </c>
    </row>
    <row r="50" spans="1:22">
      <c r="D50" s="2" t="s">
        <v>119</v>
      </c>
    </row>
    <row r="51" spans="1:22">
      <c r="A51" s="33">
        <v>18</v>
      </c>
      <c r="B51" s="11" t="s">
        <v>106</v>
      </c>
      <c r="C51" s="12" t="s">
        <v>120</v>
      </c>
      <c r="D51" s="2" t="s">
        <v>121</v>
      </c>
      <c r="E51" s="5">
        <v>819</v>
      </c>
      <c r="F51" s="2" t="s">
        <v>84</v>
      </c>
      <c r="H51" s="3">
        <f>ROUND(E51*G51, 2)</f>
        <v>0</v>
      </c>
      <c r="J51" s="3">
        <f>ROUND(E51*G51, 2)</f>
        <v>0</v>
      </c>
      <c r="K51" s="4">
        <v>0.24296000000000001</v>
      </c>
      <c r="L51" s="4">
        <f>E51*K51</f>
        <v>198.98424</v>
      </c>
      <c r="O51" s="2">
        <v>20</v>
      </c>
      <c r="P51" s="2" t="s">
        <v>60</v>
      </c>
      <c r="T51" s="32" t="s">
        <v>61</v>
      </c>
      <c r="U51" s="32" t="s">
        <v>61</v>
      </c>
      <c r="V51" s="32" t="s">
        <v>62</v>
      </c>
    </row>
    <row r="52" spans="1:22">
      <c r="D52" s="2" t="s">
        <v>122</v>
      </c>
    </row>
    <row r="53" spans="1:22">
      <c r="A53" s="33">
        <v>19</v>
      </c>
      <c r="B53" s="11" t="s">
        <v>106</v>
      </c>
      <c r="C53" s="12" t="s">
        <v>123</v>
      </c>
      <c r="D53" s="2" t="s">
        <v>124</v>
      </c>
      <c r="E53" s="5">
        <v>101</v>
      </c>
      <c r="F53" s="2" t="s">
        <v>84</v>
      </c>
      <c r="H53" s="3">
        <f>ROUND(E53*G53, 2)</f>
        <v>0</v>
      </c>
      <c r="J53" s="3">
        <f>ROUND(E53*G53, 2)</f>
        <v>0</v>
      </c>
      <c r="K53" s="4">
        <v>0.43030000000000002</v>
      </c>
      <c r="L53" s="4">
        <f>E53*K53</f>
        <v>43.460300000000004</v>
      </c>
      <c r="O53" s="2">
        <v>20</v>
      </c>
      <c r="P53" s="2" t="s">
        <v>60</v>
      </c>
      <c r="T53" s="32" t="s">
        <v>61</v>
      </c>
      <c r="U53" s="32" t="s">
        <v>61</v>
      </c>
      <c r="V53" s="32" t="s">
        <v>62</v>
      </c>
    </row>
    <row r="54" spans="1:22">
      <c r="A54" s="33">
        <v>20</v>
      </c>
      <c r="B54" s="11" t="s">
        <v>106</v>
      </c>
      <c r="C54" s="12" t="s">
        <v>125</v>
      </c>
      <c r="D54" s="2" t="s">
        <v>126</v>
      </c>
      <c r="E54" s="5">
        <v>1291</v>
      </c>
      <c r="F54" s="2" t="s">
        <v>84</v>
      </c>
      <c r="H54" s="3">
        <f>ROUND(E54*G54, 2)</f>
        <v>0</v>
      </c>
      <c r="J54" s="3">
        <f>ROUND(E54*G54, 2)</f>
        <v>0</v>
      </c>
      <c r="K54" s="4">
        <v>0.47810999999999998</v>
      </c>
      <c r="L54" s="4">
        <f>E54*K54</f>
        <v>617.24000999999998</v>
      </c>
      <c r="O54" s="2">
        <v>20</v>
      </c>
      <c r="P54" s="2" t="s">
        <v>60</v>
      </c>
      <c r="T54" s="32" t="s">
        <v>61</v>
      </c>
      <c r="U54" s="32" t="s">
        <v>61</v>
      </c>
      <c r="V54" s="32" t="s">
        <v>62</v>
      </c>
    </row>
    <row r="55" spans="1:22">
      <c r="A55" s="33">
        <v>21</v>
      </c>
      <c r="B55" s="11" t="s">
        <v>56</v>
      </c>
      <c r="C55" s="12" t="s">
        <v>127</v>
      </c>
      <c r="D55" s="2" t="s">
        <v>128</v>
      </c>
      <c r="E55" s="5">
        <v>28</v>
      </c>
      <c r="F55" s="2" t="s">
        <v>129</v>
      </c>
      <c r="H55" s="3">
        <f>ROUND(E55*G55, 2)</f>
        <v>0</v>
      </c>
      <c r="J55" s="3">
        <f>ROUND(E55*G55, 2)</f>
        <v>0</v>
      </c>
      <c r="O55" s="2">
        <v>20</v>
      </c>
      <c r="P55" s="2" t="s">
        <v>60</v>
      </c>
      <c r="T55" s="32" t="s">
        <v>61</v>
      </c>
      <c r="U55" s="32" t="s">
        <v>61</v>
      </c>
      <c r="V55" s="32" t="s">
        <v>62</v>
      </c>
    </row>
    <row r="56" spans="1:22">
      <c r="A56" s="33">
        <v>22</v>
      </c>
      <c r="B56" s="11" t="s">
        <v>56</v>
      </c>
      <c r="C56" s="12" t="s">
        <v>130</v>
      </c>
      <c r="D56" s="2" t="s">
        <v>131</v>
      </c>
      <c r="E56" s="5">
        <v>28</v>
      </c>
      <c r="F56" s="2" t="s">
        <v>129</v>
      </c>
      <c r="H56" s="3">
        <f>ROUND(E56*G56, 2)</f>
        <v>0</v>
      </c>
      <c r="J56" s="3">
        <f>ROUND(E56*G56, 2)</f>
        <v>0</v>
      </c>
      <c r="O56" s="2">
        <v>20</v>
      </c>
      <c r="P56" s="2" t="s">
        <v>60</v>
      </c>
      <c r="T56" s="32" t="s">
        <v>61</v>
      </c>
      <c r="U56" s="32" t="s">
        <v>61</v>
      </c>
      <c r="V56" s="32" t="s">
        <v>62</v>
      </c>
    </row>
    <row r="57" spans="1:22">
      <c r="A57" s="33">
        <v>23</v>
      </c>
      <c r="B57" s="11" t="s">
        <v>56</v>
      </c>
      <c r="C57" s="12" t="s">
        <v>132</v>
      </c>
      <c r="D57" s="2" t="s">
        <v>133</v>
      </c>
      <c r="E57" s="5">
        <v>2520</v>
      </c>
      <c r="F57" s="2" t="s">
        <v>129</v>
      </c>
      <c r="H57" s="3">
        <f>ROUND(E57*G57, 2)</f>
        <v>0</v>
      </c>
      <c r="J57" s="3">
        <f>ROUND(E57*G57, 2)</f>
        <v>0</v>
      </c>
      <c r="O57" s="2">
        <v>20</v>
      </c>
      <c r="P57" s="2" t="s">
        <v>60</v>
      </c>
      <c r="T57" s="32" t="s">
        <v>61</v>
      </c>
      <c r="U57" s="32" t="s">
        <v>61</v>
      </c>
      <c r="V57" s="32" t="s">
        <v>62</v>
      </c>
    </row>
    <row r="58" spans="1:22">
      <c r="D58" s="2" t="s">
        <v>134</v>
      </c>
    </row>
    <row r="59" spans="1:22">
      <c r="A59" s="33">
        <v>24</v>
      </c>
      <c r="B59" s="11" t="s">
        <v>56</v>
      </c>
      <c r="C59" s="12" t="s">
        <v>135</v>
      </c>
      <c r="D59" s="2" t="s">
        <v>136</v>
      </c>
      <c r="E59" s="5">
        <v>2520</v>
      </c>
      <c r="F59" s="2" t="s">
        <v>129</v>
      </c>
      <c r="H59" s="3">
        <f>ROUND(E59*G59, 2)</f>
        <v>0</v>
      </c>
      <c r="J59" s="3">
        <f>ROUND(E59*G59, 2)</f>
        <v>0</v>
      </c>
      <c r="O59" s="2">
        <v>20</v>
      </c>
      <c r="P59" s="2" t="s">
        <v>60</v>
      </c>
      <c r="T59" s="32" t="s">
        <v>61</v>
      </c>
      <c r="U59" s="32" t="s">
        <v>61</v>
      </c>
      <c r="V59" s="32" t="s">
        <v>62</v>
      </c>
    </row>
    <row r="60" spans="1:22">
      <c r="D60" s="2" t="s">
        <v>134</v>
      </c>
    </row>
    <row r="61" spans="1:22">
      <c r="A61" s="33">
        <v>25</v>
      </c>
      <c r="B61" s="11" t="s">
        <v>106</v>
      </c>
      <c r="C61" s="12" t="s">
        <v>137</v>
      </c>
      <c r="D61" s="2" t="s">
        <v>138</v>
      </c>
      <c r="E61" s="5">
        <v>808</v>
      </c>
      <c r="F61" s="2" t="s">
        <v>84</v>
      </c>
      <c r="H61" s="3">
        <f>ROUND(E61*G61, 2)</f>
        <v>0</v>
      </c>
      <c r="J61" s="3">
        <f>ROUND(E61*G61, 2)</f>
        <v>0</v>
      </c>
      <c r="K61" s="4">
        <v>7.3999999999999996E-2</v>
      </c>
      <c r="L61" s="4">
        <f>E61*K61</f>
        <v>59.791999999999994</v>
      </c>
      <c r="O61" s="2">
        <v>20</v>
      </c>
      <c r="P61" s="2" t="s">
        <v>60</v>
      </c>
      <c r="T61" s="32" t="s">
        <v>61</v>
      </c>
      <c r="U61" s="32" t="s">
        <v>61</v>
      </c>
      <c r="V61" s="32" t="s">
        <v>62</v>
      </c>
    </row>
    <row r="62" spans="1:22">
      <c r="D62" s="2" t="s">
        <v>139</v>
      </c>
    </row>
    <row r="63" spans="1:22">
      <c r="A63" s="33">
        <v>26</v>
      </c>
      <c r="B63" s="11" t="s">
        <v>85</v>
      </c>
      <c r="C63" s="12" t="s">
        <v>140</v>
      </c>
      <c r="D63" s="2" t="s">
        <v>141</v>
      </c>
      <c r="E63" s="5">
        <v>816.08</v>
      </c>
      <c r="F63" s="2" t="s">
        <v>84</v>
      </c>
      <c r="I63" s="3">
        <f>ROUND(E63*G63, 2)</f>
        <v>0</v>
      </c>
      <c r="J63" s="3">
        <f>ROUND(E63*G63, 2)</f>
        <v>0</v>
      </c>
      <c r="K63" s="4">
        <v>0.14074</v>
      </c>
      <c r="L63" s="4">
        <f>E63*K63</f>
        <v>114.85509920000001</v>
      </c>
      <c r="O63" s="2">
        <v>20</v>
      </c>
      <c r="P63" s="2" t="s">
        <v>60</v>
      </c>
      <c r="T63" s="32" t="s">
        <v>61</v>
      </c>
      <c r="U63" s="32" t="s">
        <v>61</v>
      </c>
      <c r="V63" s="32" t="s">
        <v>62</v>
      </c>
    </row>
    <row r="64" spans="1:22">
      <c r="D64" s="2" t="s">
        <v>142</v>
      </c>
    </row>
    <row r="65" spans="1:22">
      <c r="A65" s="33">
        <v>27</v>
      </c>
      <c r="B65" s="11" t="s">
        <v>56</v>
      </c>
      <c r="C65" s="12" t="s">
        <v>143</v>
      </c>
      <c r="D65" s="2" t="s">
        <v>144</v>
      </c>
      <c r="E65" s="5">
        <v>11</v>
      </c>
      <c r="F65" s="2" t="s">
        <v>84</v>
      </c>
      <c r="H65" s="3">
        <f>ROUND(E65*G65, 2)</f>
        <v>0</v>
      </c>
      <c r="J65" s="3">
        <f>ROUND(E65*G65, 2)</f>
        <v>0</v>
      </c>
      <c r="K65" s="4">
        <v>0.16849</v>
      </c>
      <c r="L65" s="4">
        <f>E65*K65</f>
        <v>1.8533900000000001</v>
      </c>
      <c r="O65" s="2">
        <v>20</v>
      </c>
      <c r="P65" s="2" t="s">
        <v>60</v>
      </c>
      <c r="T65" s="32" t="s">
        <v>61</v>
      </c>
      <c r="U65" s="32" t="s">
        <v>61</v>
      </c>
      <c r="V65" s="32" t="s">
        <v>62</v>
      </c>
    </row>
    <row r="66" spans="1:22">
      <c r="D66" s="2" t="s">
        <v>145</v>
      </c>
    </row>
    <row r="67" spans="1:22">
      <c r="D67" s="2" t="s">
        <v>146</v>
      </c>
    </row>
    <row r="68" spans="1:22">
      <c r="A68" s="33">
        <v>28</v>
      </c>
      <c r="B68" s="11" t="s">
        <v>85</v>
      </c>
      <c r="C68" s="12" t="s">
        <v>147</v>
      </c>
      <c r="D68" s="2" t="s">
        <v>148</v>
      </c>
      <c r="E68" s="5">
        <v>1.6160000000000001</v>
      </c>
      <c r="F68" s="2" t="s">
        <v>84</v>
      </c>
      <c r="I68" s="3">
        <f>ROUND(E68*G68, 2)</f>
        <v>0</v>
      </c>
      <c r="J68" s="3">
        <f>ROUND(E68*G68, 2)</f>
        <v>0</v>
      </c>
      <c r="K68" s="4">
        <v>0.14416999999999999</v>
      </c>
      <c r="L68" s="4">
        <f>E68*K68</f>
        <v>0.23297872</v>
      </c>
      <c r="O68" s="2">
        <v>20</v>
      </c>
      <c r="P68" s="2" t="s">
        <v>60</v>
      </c>
      <c r="T68" s="32" t="s">
        <v>61</v>
      </c>
      <c r="U68" s="32" t="s">
        <v>61</v>
      </c>
      <c r="V68" s="32" t="s">
        <v>62</v>
      </c>
    </row>
    <row r="69" spans="1:22">
      <c r="D69" s="2" t="s">
        <v>149</v>
      </c>
    </row>
    <row r="70" spans="1:22">
      <c r="A70" s="33">
        <v>29</v>
      </c>
      <c r="B70" s="11" t="s">
        <v>85</v>
      </c>
      <c r="C70" s="12" t="s">
        <v>150</v>
      </c>
      <c r="D70" s="2" t="s">
        <v>151</v>
      </c>
      <c r="E70" s="5">
        <v>9.4939999999999998</v>
      </c>
      <c r="F70" s="2" t="s">
        <v>84</v>
      </c>
      <c r="I70" s="3">
        <f>ROUND(E70*G70, 2)</f>
        <v>0</v>
      </c>
      <c r="J70" s="3">
        <f>ROUND(E70*G70, 2)</f>
        <v>0</v>
      </c>
      <c r="K70" s="4">
        <v>0.14416999999999999</v>
      </c>
      <c r="L70" s="4">
        <f>E70*K70</f>
        <v>1.3687499799999998</v>
      </c>
      <c r="O70" s="2">
        <v>20</v>
      </c>
      <c r="P70" s="2" t="s">
        <v>60</v>
      </c>
      <c r="T70" s="32" t="s">
        <v>61</v>
      </c>
      <c r="U70" s="32" t="s">
        <v>61</v>
      </c>
      <c r="V70" s="32" t="s">
        <v>62</v>
      </c>
    </row>
    <row r="71" spans="1:22">
      <c r="D71" s="2" t="s">
        <v>152</v>
      </c>
    </row>
    <row r="72" spans="1:22">
      <c r="D72" s="33" t="s">
        <v>153</v>
      </c>
      <c r="E72" s="35">
        <f>J72</f>
        <v>0</v>
      </c>
      <c r="H72" s="35">
        <f>SUM(H41:H71)</f>
        <v>0</v>
      </c>
      <c r="I72" s="35">
        <f>SUM(I41:I71)</f>
        <v>0</v>
      </c>
      <c r="J72" s="35">
        <f>SUM(J41:J71)</f>
        <v>0</v>
      </c>
      <c r="L72" s="36">
        <f>SUM(L41:L71)</f>
        <v>2350.9305119000001</v>
      </c>
      <c r="N72" s="37">
        <f>SUM(N41:N71)</f>
        <v>0</v>
      </c>
    </row>
    <row r="74" spans="1:22">
      <c r="B74" s="12" t="s">
        <v>154</v>
      </c>
    </row>
    <row r="75" spans="1:22">
      <c r="A75" s="33">
        <v>30</v>
      </c>
      <c r="B75" s="11" t="s">
        <v>106</v>
      </c>
      <c r="C75" s="12" t="s">
        <v>155</v>
      </c>
      <c r="D75" s="2" t="s">
        <v>156</v>
      </c>
      <c r="E75" s="5">
        <v>20</v>
      </c>
      <c r="F75" s="2" t="s">
        <v>129</v>
      </c>
      <c r="H75" s="3">
        <f>ROUND(E75*G75, 2)</f>
        <v>0</v>
      </c>
      <c r="J75" s="3">
        <f t="shared" ref="J75:J88" si="0">ROUND(E75*G75, 2)</f>
        <v>0</v>
      </c>
      <c r="K75" s="4">
        <v>0.2457</v>
      </c>
      <c r="L75" s="4">
        <f t="shared" ref="L75:L88" si="1">E75*K75</f>
        <v>4.9139999999999997</v>
      </c>
      <c r="O75" s="2">
        <v>20</v>
      </c>
      <c r="P75" s="2" t="s">
        <v>60</v>
      </c>
      <c r="T75" s="32" t="s">
        <v>61</v>
      </c>
      <c r="U75" s="32" t="s">
        <v>61</v>
      </c>
      <c r="V75" s="32" t="s">
        <v>62</v>
      </c>
    </row>
    <row r="76" spans="1:22">
      <c r="A76" s="33">
        <v>31</v>
      </c>
      <c r="B76" s="11" t="s">
        <v>85</v>
      </c>
      <c r="C76" s="12" t="s">
        <v>157</v>
      </c>
      <c r="D76" s="2" t="s">
        <v>158</v>
      </c>
      <c r="E76" s="5">
        <v>1</v>
      </c>
      <c r="F76" s="2" t="s">
        <v>129</v>
      </c>
      <c r="I76" s="3">
        <f t="shared" ref="I76:I87" si="2">ROUND(E76*G76, 2)</f>
        <v>0</v>
      </c>
      <c r="J76" s="3">
        <f t="shared" si="0"/>
        <v>0</v>
      </c>
      <c r="K76" s="4">
        <v>3.0000000000000001E-3</v>
      </c>
      <c r="L76" s="4">
        <f t="shared" si="1"/>
        <v>3.0000000000000001E-3</v>
      </c>
      <c r="O76" s="2">
        <v>20</v>
      </c>
      <c r="P76" s="2" t="s">
        <v>60</v>
      </c>
      <c r="T76" s="32" t="s">
        <v>61</v>
      </c>
      <c r="U76" s="32" t="s">
        <v>61</v>
      </c>
      <c r="V76" s="32" t="s">
        <v>62</v>
      </c>
    </row>
    <row r="77" spans="1:22">
      <c r="A77" s="33">
        <v>32</v>
      </c>
      <c r="B77" s="11" t="s">
        <v>85</v>
      </c>
      <c r="C77" s="12" t="s">
        <v>159</v>
      </c>
      <c r="D77" s="2" t="s">
        <v>160</v>
      </c>
      <c r="E77" s="5">
        <v>1</v>
      </c>
      <c r="F77" s="2" t="s">
        <v>129</v>
      </c>
      <c r="I77" s="3">
        <f t="shared" si="2"/>
        <v>0</v>
      </c>
      <c r="J77" s="3">
        <f t="shared" si="0"/>
        <v>0</v>
      </c>
      <c r="K77" s="4">
        <v>3.0000000000000001E-3</v>
      </c>
      <c r="L77" s="4">
        <f t="shared" si="1"/>
        <v>3.0000000000000001E-3</v>
      </c>
      <c r="O77" s="2">
        <v>20</v>
      </c>
      <c r="P77" s="2" t="s">
        <v>60</v>
      </c>
      <c r="T77" s="32" t="s">
        <v>61</v>
      </c>
      <c r="U77" s="32" t="s">
        <v>61</v>
      </c>
      <c r="V77" s="32" t="s">
        <v>62</v>
      </c>
    </row>
    <row r="78" spans="1:22">
      <c r="A78" s="33">
        <v>33</v>
      </c>
      <c r="B78" s="11" t="s">
        <v>85</v>
      </c>
      <c r="C78" s="12" t="s">
        <v>161</v>
      </c>
      <c r="D78" s="2" t="s">
        <v>162</v>
      </c>
      <c r="E78" s="5">
        <v>1</v>
      </c>
      <c r="F78" s="2" t="s">
        <v>129</v>
      </c>
      <c r="I78" s="3">
        <f t="shared" si="2"/>
        <v>0</v>
      </c>
      <c r="J78" s="3">
        <f t="shared" si="0"/>
        <v>0</v>
      </c>
      <c r="K78" s="4">
        <v>3.0000000000000001E-3</v>
      </c>
      <c r="L78" s="4">
        <f t="shared" si="1"/>
        <v>3.0000000000000001E-3</v>
      </c>
      <c r="O78" s="2">
        <v>20</v>
      </c>
      <c r="P78" s="2" t="s">
        <v>60</v>
      </c>
      <c r="T78" s="32" t="s">
        <v>61</v>
      </c>
      <c r="U78" s="32" t="s">
        <v>61</v>
      </c>
      <c r="V78" s="32" t="s">
        <v>62</v>
      </c>
    </row>
    <row r="79" spans="1:22">
      <c r="A79" s="33">
        <v>34</v>
      </c>
      <c r="B79" s="11" t="s">
        <v>85</v>
      </c>
      <c r="C79" s="12" t="s">
        <v>163</v>
      </c>
      <c r="D79" s="2" t="s">
        <v>164</v>
      </c>
      <c r="E79" s="5">
        <v>2</v>
      </c>
      <c r="F79" s="2" t="s">
        <v>129</v>
      </c>
      <c r="I79" s="3">
        <f t="shared" si="2"/>
        <v>0</v>
      </c>
      <c r="J79" s="3">
        <f t="shared" si="0"/>
        <v>0</v>
      </c>
      <c r="K79" s="4">
        <v>3.0000000000000001E-3</v>
      </c>
      <c r="L79" s="4">
        <f t="shared" si="1"/>
        <v>6.0000000000000001E-3</v>
      </c>
      <c r="O79" s="2">
        <v>20</v>
      </c>
      <c r="P79" s="2" t="s">
        <v>60</v>
      </c>
      <c r="T79" s="32" t="s">
        <v>61</v>
      </c>
      <c r="U79" s="32" t="s">
        <v>61</v>
      </c>
      <c r="V79" s="32" t="s">
        <v>62</v>
      </c>
    </row>
    <row r="80" spans="1:22">
      <c r="A80" s="33">
        <v>35</v>
      </c>
      <c r="B80" s="11" t="s">
        <v>85</v>
      </c>
      <c r="C80" s="12" t="s">
        <v>165</v>
      </c>
      <c r="D80" s="2" t="s">
        <v>166</v>
      </c>
      <c r="E80" s="5">
        <v>4</v>
      </c>
      <c r="F80" s="2" t="s">
        <v>129</v>
      </c>
      <c r="I80" s="3">
        <f t="shared" si="2"/>
        <v>0</v>
      </c>
      <c r="J80" s="3">
        <f t="shared" si="0"/>
        <v>0</v>
      </c>
      <c r="K80" s="4">
        <v>3.0000000000000001E-3</v>
      </c>
      <c r="L80" s="4">
        <f t="shared" si="1"/>
        <v>1.2E-2</v>
      </c>
      <c r="O80" s="2">
        <v>20</v>
      </c>
      <c r="P80" s="2" t="s">
        <v>60</v>
      </c>
      <c r="T80" s="32" t="s">
        <v>61</v>
      </c>
      <c r="U80" s="32" t="s">
        <v>61</v>
      </c>
      <c r="V80" s="32" t="s">
        <v>62</v>
      </c>
    </row>
    <row r="81" spans="1:22">
      <c r="A81" s="33">
        <v>36</v>
      </c>
      <c r="B81" s="11" t="s">
        <v>85</v>
      </c>
      <c r="C81" s="12" t="s">
        <v>167</v>
      </c>
      <c r="D81" s="2" t="s">
        <v>168</v>
      </c>
      <c r="E81" s="5">
        <v>2</v>
      </c>
      <c r="F81" s="2" t="s">
        <v>129</v>
      </c>
      <c r="I81" s="3">
        <f t="shared" si="2"/>
        <v>0</v>
      </c>
      <c r="J81" s="3">
        <f t="shared" si="0"/>
        <v>0</v>
      </c>
      <c r="K81" s="4">
        <v>3.0000000000000001E-3</v>
      </c>
      <c r="L81" s="4">
        <f t="shared" si="1"/>
        <v>6.0000000000000001E-3</v>
      </c>
      <c r="O81" s="2">
        <v>20</v>
      </c>
      <c r="P81" s="2" t="s">
        <v>60</v>
      </c>
      <c r="T81" s="32" t="s">
        <v>61</v>
      </c>
      <c r="U81" s="32" t="s">
        <v>61</v>
      </c>
      <c r="V81" s="32" t="s">
        <v>62</v>
      </c>
    </row>
    <row r="82" spans="1:22">
      <c r="A82" s="33">
        <v>37</v>
      </c>
      <c r="B82" s="11" t="s">
        <v>85</v>
      </c>
      <c r="C82" s="12" t="s">
        <v>169</v>
      </c>
      <c r="D82" s="2" t="s">
        <v>170</v>
      </c>
      <c r="E82" s="5">
        <v>1</v>
      </c>
      <c r="F82" s="2" t="s">
        <v>129</v>
      </c>
      <c r="I82" s="3">
        <f t="shared" si="2"/>
        <v>0</v>
      </c>
      <c r="J82" s="3">
        <f t="shared" si="0"/>
        <v>0</v>
      </c>
      <c r="K82" s="4">
        <v>3.0000000000000001E-3</v>
      </c>
      <c r="L82" s="4">
        <f t="shared" si="1"/>
        <v>3.0000000000000001E-3</v>
      </c>
      <c r="O82" s="2">
        <v>20</v>
      </c>
      <c r="P82" s="2" t="s">
        <v>60</v>
      </c>
      <c r="T82" s="32" t="s">
        <v>61</v>
      </c>
      <c r="U82" s="32" t="s">
        <v>61</v>
      </c>
      <c r="V82" s="32" t="s">
        <v>62</v>
      </c>
    </row>
    <row r="83" spans="1:22">
      <c r="A83" s="33">
        <v>38</v>
      </c>
      <c r="B83" s="11" t="s">
        <v>85</v>
      </c>
      <c r="C83" s="12" t="s">
        <v>171</v>
      </c>
      <c r="D83" s="2" t="s">
        <v>172</v>
      </c>
      <c r="E83" s="5">
        <v>4</v>
      </c>
      <c r="F83" s="2" t="s">
        <v>129</v>
      </c>
      <c r="I83" s="3">
        <f t="shared" si="2"/>
        <v>0</v>
      </c>
      <c r="J83" s="3">
        <f t="shared" si="0"/>
        <v>0</v>
      </c>
      <c r="K83" s="4">
        <v>3.0000000000000001E-3</v>
      </c>
      <c r="L83" s="4">
        <f t="shared" si="1"/>
        <v>1.2E-2</v>
      </c>
      <c r="O83" s="2">
        <v>20</v>
      </c>
      <c r="P83" s="2" t="s">
        <v>60</v>
      </c>
      <c r="T83" s="32" t="s">
        <v>61</v>
      </c>
      <c r="U83" s="32" t="s">
        <v>61</v>
      </c>
      <c r="V83" s="32" t="s">
        <v>62</v>
      </c>
    </row>
    <row r="84" spans="1:22">
      <c r="A84" s="33">
        <v>39</v>
      </c>
      <c r="B84" s="11" t="s">
        <v>85</v>
      </c>
      <c r="C84" s="12" t="s">
        <v>173</v>
      </c>
      <c r="D84" s="2" t="s">
        <v>174</v>
      </c>
      <c r="E84" s="5">
        <v>2</v>
      </c>
      <c r="F84" s="2" t="s">
        <v>129</v>
      </c>
      <c r="I84" s="3">
        <f t="shared" si="2"/>
        <v>0</v>
      </c>
      <c r="J84" s="3">
        <f t="shared" si="0"/>
        <v>0</v>
      </c>
      <c r="K84" s="4">
        <v>3.0000000000000001E-3</v>
      </c>
      <c r="L84" s="4">
        <f t="shared" si="1"/>
        <v>6.0000000000000001E-3</v>
      </c>
      <c r="O84" s="2">
        <v>20</v>
      </c>
      <c r="P84" s="2" t="s">
        <v>60</v>
      </c>
      <c r="T84" s="32" t="s">
        <v>61</v>
      </c>
      <c r="U84" s="32" t="s">
        <v>61</v>
      </c>
      <c r="V84" s="32" t="s">
        <v>62</v>
      </c>
    </row>
    <row r="85" spans="1:22">
      <c r="A85" s="33">
        <v>40</v>
      </c>
      <c r="B85" s="11" t="s">
        <v>85</v>
      </c>
      <c r="C85" s="12" t="s">
        <v>175</v>
      </c>
      <c r="D85" s="2" t="s">
        <v>176</v>
      </c>
      <c r="E85" s="5">
        <v>1</v>
      </c>
      <c r="F85" s="2" t="s">
        <v>129</v>
      </c>
      <c r="I85" s="3">
        <f t="shared" si="2"/>
        <v>0</v>
      </c>
      <c r="J85" s="3">
        <f t="shared" si="0"/>
        <v>0</v>
      </c>
      <c r="K85" s="4">
        <v>6.0000000000000001E-3</v>
      </c>
      <c r="L85" s="4">
        <f t="shared" si="1"/>
        <v>6.0000000000000001E-3</v>
      </c>
      <c r="O85" s="2">
        <v>20</v>
      </c>
      <c r="P85" s="2" t="s">
        <v>60</v>
      </c>
      <c r="T85" s="32" t="s">
        <v>61</v>
      </c>
      <c r="U85" s="32" t="s">
        <v>61</v>
      </c>
      <c r="V85" s="32" t="s">
        <v>62</v>
      </c>
    </row>
    <row r="86" spans="1:22">
      <c r="A86" s="33">
        <v>41</v>
      </c>
      <c r="B86" s="11" t="s">
        <v>85</v>
      </c>
      <c r="C86" s="12" t="s">
        <v>177</v>
      </c>
      <c r="D86" s="2" t="s">
        <v>178</v>
      </c>
      <c r="E86" s="5">
        <v>1</v>
      </c>
      <c r="F86" s="2" t="s">
        <v>129</v>
      </c>
      <c r="I86" s="3">
        <f t="shared" si="2"/>
        <v>0</v>
      </c>
      <c r="J86" s="3">
        <f t="shared" si="0"/>
        <v>0</v>
      </c>
      <c r="K86" s="4">
        <v>6.0000000000000001E-3</v>
      </c>
      <c r="L86" s="4">
        <f t="shared" si="1"/>
        <v>6.0000000000000001E-3</v>
      </c>
      <c r="O86" s="2">
        <v>20</v>
      </c>
      <c r="P86" s="2" t="s">
        <v>60</v>
      </c>
      <c r="T86" s="32" t="s">
        <v>61</v>
      </c>
      <c r="U86" s="32" t="s">
        <v>61</v>
      </c>
      <c r="V86" s="32" t="s">
        <v>62</v>
      </c>
    </row>
    <row r="87" spans="1:22">
      <c r="A87" s="33">
        <v>42</v>
      </c>
      <c r="B87" s="11" t="s">
        <v>85</v>
      </c>
      <c r="C87" s="12" t="s">
        <v>179</v>
      </c>
      <c r="D87" s="2" t="s">
        <v>180</v>
      </c>
      <c r="E87" s="5">
        <v>17</v>
      </c>
      <c r="F87" s="2" t="s">
        <v>129</v>
      </c>
      <c r="I87" s="3">
        <f t="shared" si="2"/>
        <v>0</v>
      </c>
      <c r="J87" s="3">
        <f t="shared" si="0"/>
        <v>0</v>
      </c>
      <c r="K87" s="4">
        <v>1.2999999999999999E-3</v>
      </c>
      <c r="L87" s="4">
        <f t="shared" si="1"/>
        <v>2.2099999999999998E-2</v>
      </c>
      <c r="O87" s="2">
        <v>20</v>
      </c>
      <c r="P87" s="2" t="s">
        <v>60</v>
      </c>
      <c r="T87" s="32" t="s">
        <v>61</v>
      </c>
      <c r="U87" s="32" t="s">
        <v>61</v>
      </c>
      <c r="V87" s="32" t="s">
        <v>62</v>
      </c>
    </row>
    <row r="88" spans="1:22">
      <c r="A88" s="33">
        <v>43</v>
      </c>
      <c r="B88" s="11" t="s">
        <v>106</v>
      </c>
      <c r="C88" s="12" t="s">
        <v>181</v>
      </c>
      <c r="D88" s="2" t="s">
        <v>182</v>
      </c>
      <c r="E88" s="5">
        <v>24</v>
      </c>
      <c r="F88" s="2" t="s">
        <v>84</v>
      </c>
      <c r="H88" s="3">
        <f>ROUND(E88*G88, 2)</f>
        <v>0</v>
      </c>
      <c r="J88" s="3">
        <f t="shared" si="0"/>
        <v>0</v>
      </c>
      <c r="K88" s="4">
        <v>6.6E-4</v>
      </c>
      <c r="L88" s="4">
        <f t="shared" si="1"/>
        <v>1.584E-2</v>
      </c>
      <c r="O88" s="2">
        <v>20</v>
      </c>
      <c r="P88" s="2" t="s">
        <v>60</v>
      </c>
      <c r="T88" s="32" t="s">
        <v>61</v>
      </c>
      <c r="U88" s="32" t="s">
        <v>61</v>
      </c>
      <c r="V88" s="32" t="s">
        <v>62</v>
      </c>
    </row>
    <row r="89" spans="1:22">
      <c r="D89" s="2" t="s">
        <v>183</v>
      </c>
    </row>
    <row r="90" spans="1:22">
      <c r="A90" s="33">
        <v>44</v>
      </c>
      <c r="B90" s="11" t="s">
        <v>106</v>
      </c>
      <c r="C90" s="12" t="s">
        <v>184</v>
      </c>
      <c r="D90" s="2" t="s">
        <v>185</v>
      </c>
      <c r="E90" s="5">
        <v>24</v>
      </c>
      <c r="F90" s="2" t="s">
        <v>84</v>
      </c>
      <c r="H90" s="3">
        <f>ROUND(E90*G90, 2)</f>
        <v>0</v>
      </c>
      <c r="J90" s="3">
        <f>ROUND(E90*G90, 2)</f>
        <v>0</v>
      </c>
      <c r="K90" s="4">
        <v>3.2000000000000003E-4</v>
      </c>
      <c r="L90" s="4">
        <f>E90*K90</f>
        <v>7.6800000000000011E-3</v>
      </c>
      <c r="O90" s="2">
        <v>20</v>
      </c>
      <c r="P90" s="2" t="s">
        <v>60</v>
      </c>
      <c r="T90" s="32" t="s">
        <v>61</v>
      </c>
      <c r="U90" s="32" t="s">
        <v>61</v>
      </c>
      <c r="V90" s="32" t="s">
        <v>62</v>
      </c>
    </row>
    <row r="91" spans="1:22">
      <c r="A91" s="33">
        <v>45</v>
      </c>
      <c r="B91" s="11" t="s">
        <v>106</v>
      </c>
      <c r="C91" s="12" t="s">
        <v>186</v>
      </c>
      <c r="D91" s="2" t="s">
        <v>187</v>
      </c>
      <c r="E91" s="5">
        <v>24</v>
      </c>
      <c r="F91" s="2" t="s">
        <v>84</v>
      </c>
      <c r="H91" s="3">
        <f>ROUND(E91*G91, 2)</f>
        <v>0</v>
      </c>
      <c r="J91" s="3">
        <f>ROUND(E91*G91, 2)</f>
        <v>0</v>
      </c>
      <c r="O91" s="2">
        <v>20</v>
      </c>
      <c r="P91" s="2" t="s">
        <v>60</v>
      </c>
      <c r="T91" s="32" t="s">
        <v>61</v>
      </c>
      <c r="U91" s="32" t="s">
        <v>61</v>
      </c>
      <c r="V91" s="32" t="s">
        <v>62</v>
      </c>
    </row>
    <row r="92" spans="1:22">
      <c r="A92" s="33">
        <v>46</v>
      </c>
      <c r="B92" s="11" t="s">
        <v>106</v>
      </c>
      <c r="C92" s="12" t="s">
        <v>188</v>
      </c>
      <c r="D92" s="2" t="s">
        <v>189</v>
      </c>
      <c r="E92" s="5">
        <v>632</v>
      </c>
      <c r="F92" s="2" t="s">
        <v>190</v>
      </c>
      <c r="H92" s="3">
        <f>ROUND(E92*G92, 2)</f>
        <v>0</v>
      </c>
      <c r="J92" s="3">
        <f>ROUND(E92*G92, 2)</f>
        <v>0</v>
      </c>
      <c r="K92" s="4">
        <v>0.10562000000000001</v>
      </c>
      <c r="L92" s="4">
        <f>E92*K92</f>
        <v>66.751840000000001</v>
      </c>
      <c r="O92" s="2">
        <v>20</v>
      </c>
      <c r="P92" s="2" t="s">
        <v>60</v>
      </c>
      <c r="T92" s="32" t="s">
        <v>61</v>
      </c>
      <c r="U92" s="32" t="s">
        <v>61</v>
      </c>
      <c r="V92" s="32" t="s">
        <v>62</v>
      </c>
    </row>
    <row r="93" spans="1:22">
      <c r="D93" s="2" t="s">
        <v>191</v>
      </c>
    </row>
    <row r="94" spans="1:22">
      <c r="A94" s="33">
        <v>47</v>
      </c>
      <c r="B94" s="11" t="s">
        <v>85</v>
      </c>
      <c r="C94" s="12" t="s">
        <v>192</v>
      </c>
      <c r="D94" s="2" t="s">
        <v>193</v>
      </c>
      <c r="E94" s="5">
        <v>638.32000000000005</v>
      </c>
      <c r="F94" s="2" t="s">
        <v>129</v>
      </c>
      <c r="I94" s="3">
        <f>ROUND(E94*G94, 2)</f>
        <v>0</v>
      </c>
      <c r="J94" s="3">
        <f>ROUND(E94*G94, 2)</f>
        <v>0</v>
      </c>
      <c r="K94" s="4">
        <v>2.1999999999999999E-2</v>
      </c>
      <c r="L94" s="4">
        <f>E94*K94</f>
        <v>14.04304</v>
      </c>
      <c r="O94" s="2">
        <v>20</v>
      </c>
      <c r="P94" s="2" t="s">
        <v>60</v>
      </c>
      <c r="T94" s="32" t="s">
        <v>61</v>
      </c>
      <c r="U94" s="32" t="s">
        <v>61</v>
      </c>
      <c r="V94" s="32" t="s">
        <v>62</v>
      </c>
    </row>
    <row r="95" spans="1:22">
      <c r="D95" s="2" t="s">
        <v>194</v>
      </c>
    </row>
    <row r="96" spans="1:22">
      <c r="A96" s="33">
        <v>48</v>
      </c>
      <c r="B96" s="11" t="s">
        <v>106</v>
      </c>
      <c r="C96" s="12" t="s">
        <v>195</v>
      </c>
      <c r="D96" s="2" t="s">
        <v>196</v>
      </c>
      <c r="E96" s="5">
        <v>205</v>
      </c>
      <c r="F96" s="2" t="s">
        <v>190</v>
      </c>
      <c r="H96" s="3">
        <f>ROUND(E96*G96, 2)</f>
        <v>0</v>
      </c>
      <c r="J96" s="3">
        <f>ROUND(E96*G96, 2)</f>
        <v>0</v>
      </c>
      <c r="K96" s="4">
        <v>0.13553000000000001</v>
      </c>
      <c r="L96" s="4">
        <f>E96*K96</f>
        <v>27.783650000000002</v>
      </c>
      <c r="O96" s="2">
        <v>20</v>
      </c>
      <c r="P96" s="2" t="s">
        <v>60</v>
      </c>
      <c r="T96" s="32" t="s">
        <v>61</v>
      </c>
      <c r="U96" s="32" t="s">
        <v>61</v>
      </c>
      <c r="V96" s="32" t="s">
        <v>62</v>
      </c>
    </row>
    <row r="97" spans="1:22">
      <c r="D97" s="2" t="s">
        <v>197</v>
      </c>
    </row>
    <row r="98" spans="1:22">
      <c r="A98" s="33">
        <v>49</v>
      </c>
      <c r="B98" s="11" t="s">
        <v>85</v>
      </c>
      <c r="C98" s="12" t="s">
        <v>198</v>
      </c>
      <c r="D98" s="2" t="s">
        <v>199</v>
      </c>
      <c r="E98" s="5">
        <v>171.19499999999999</v>
      </c>
      <c r="F98" s="2" t="s">
        <v>129</v>
      </c>
      <c r="I98" s="3">
        <f>ROUND(E98*G98, 2)</f>
        <v>0</v>
      </c>
      <c r="J98" s="3">
        <f>ROUND(E98*G98, 2)</f>
        <v>0</v>
      </c>
      <c r="K98" s="4">
        <v>8.5000000000000006E-2</v>
      </c>
      <c r="L98" s="4">
        <f>E98*K98</f>
        <v>14.551575</v>
      </c>
      <c r="O98" s="2">
        <v>20</v>
      </c>
      <c r="P98" s="2" t="s">
        <v>60</v>
      </c>
      <c r="T98" s="32" t="s">
        <v>61</v>
      </c>
      <c r="U98" s="32" t="s">
        <v>61</v>
      </c>
      <c r="V98" s="32" t="s">
        <v>62</v>
      </c>
    </row>
    <row r="99" spans="1:22">
      <c r="D99" s="2" t="s">
        <v>200</v>
      </c>
    </row>
    <row r="100" spans="1:22">
      <c r="A100" s="33">
        <v>50</v>
      </c>
      <c r="B100" s="11" t="s">
        <v>85</v>
      </c>
      <c r="C100" s="12" t="s">
        <v>201</v>
      </c>
      <c r="D100" s="2" t="s">
        <v>202</v>
      </c>
      <c r="E100" s="5">
        <v>35.854999999999997</v>
      </c>
      <c r="F100" s="2" t="s">
        <v>129</v>
      </c>
      <c r="I100" s="3">
        <f>ROUND(E100*G100, 2)</f>
        <v>0</v>
      </c>
      <c r="J100" s="3">
        <f>ROUND(E100*G100, 2)</f>
        <v>0</v>
      </c>
      <c r="K100" s="4">
        <v>0.09</v>
      </c>
      <c r="L100" s="4">
        <f>E100*K100</f>
        <v>3.2269499999999995</v>
      </c>
      <c r="O100" s="2">
        <v>20</v>
      </c>
      <c r="P100" s="2" t="s">
        <v>60</v>
      </c>
      <c r="T100" s="32" t="s">
        <v>61</v>
      </c>
      <c r="U100" s="32" t="s">
        <v>61</v>
      </c>
      <c r="V100" s="32" t="s">
        <v>62</v>
      </c>
    </row>
    <row r="101" spans="1:22">
      <c r="D101" s="2" t="s">
        <v>203</v>
      </c>
    </row>
    <row r="102" spans="1:22">
      <c r="A102" s="33">
        <v>51</v>
      </c>
      <c r="B102" s="11" t="s">
        <v>106</v>
      </c>
      <c r="C102" s="12" t="s">
        <v>204</v>
      </c>
      <c r="D102" s="2" t="s">
        <v>205</v>
      </c>
      <c r="E102" s="5">
        <v>255</v>
      </c>
      <c r="F102" s="2" t="s">
        <v>190</v>
      </c>
      <c r="H102" s="3">
        <f>ROUND(E102*G102, 2)</f>
        <v>0</v>
      </c>
      <c r="J102" s="3">
        <f>ROUND(E102*G102, 2)</f>
        <v>0</v>
      </c>
      <c r="K102" s="4">
        <v>3.7599999999999999E-3</v>
      </c>
      <c r="L102" s="4">
        <f>E102*K102</f>
        <v>0.95879999999999999</v>
      </c>
      <c r="O102" s="2">
        <v>20</v>
      </c>
      <c r="P102" s="2" t="s">
        <v>60</v>
      </c>
      <c r="T102" s="32" t="s">
        <v>61</v>
      </c>
      <c r="U102" s="32" t="s">
        <v>61</v>
      </c>
      <c r="V102" s="32" t="s">
        <v>62</v>
      </c>
    </row>
    <row r="103" spans="1:22">
      <c r="D103" s="2" t="s">
        <v>206</v>
      </c>
    </row>
    <row r="104" spans="1:22">
      <c r="A104" s="33">
        <v>52</v>
      </c>
      <c r="B104" s="11" t="s">
        <v>106</v>
      </c>
      <c r="C104" s="12" t="s">
        <v>207</v>
      </c>
      <c r="D104" s="2" t="s">
        <v>208</v>
      </c>
      <c r="E104" s="5">
        <v>537</v>
      </c>
      <c r="F104" s="2" t="s">
        <v>190</v>
      </c>
      <c r="H104" s="3">
        <f>ROUND(E104*G104, 2)</f>
        <v>0</v>
      </c>
      <c r="J104" s="3">
        <f>ROUND(E104*G104, 2)</f>
        <v>0</v>
      </c>
      <c r="K104" s="4">
        <v>2.0000000000000002E-5</v>
      </c>
      <c r="L104" s="4">
        <f>E104*K104</f>
        <v>1.0740000000000001E-2</v>
      </c>
      <c r="O104" s="2">
        <v>20</v>
      </c>
      <c r="P104" s="2" t="s">
        <v>60</v>
      </c>
      <c r="T104" s="32" t="s">
        <v>61</v>
      </c>
      <c r="U104" s="32" t="s">
        <v>61</v>
      </c>
      <c r="V104" s="32" t="s">
        <v>62</v>
      </c>
    </row>
    <row r="105" spans="1:22">
      <c r="D105" s="2" t="s">
        <v>209</v>
      </c>
    </row>
    <row r="106" spans="1:22">
      <c r="A106" s="33">
        <v>53</v>
      </c>
      <c r="B106" s="11" t="s">
        <v>106</v>
      </c>
      <c r="C106" s="12" t="s">
        <v>210</v>
      </c>
      <c r="D106" s="2" t="s">
        <v>211</v>
      </c>
      <c r="E106" s="5">
        <v>537</v>
      </c>
      <c r="F106" s="2" t="s">
        <v>190</v>
      </c>
      <c r="H106" s="3">
        <f>ROUND(E106*G106, 2)</f>
        <v>0</v>
      </c>
      <c r="J106" s="3">
        <f>ROUND(E106*G106, 2)</f>
        <v>0</v>
      </c>
      <c r="O106" s="2">
        <v>20</v>
      </c>
      <c r="P106" s="2" t="s">
        <v>60</v>
      </c>
      <c r="T106" s="32" t="s">
        <v>61</v>
      </c>
      <c r="U106" s="32" t="s">
        <v>61</v>
      </c>
      <c r="V106" s="32" t="s">
        <v>62</v>
      </c>
    </row>
    <row r="107" spans="1:22">
      <c r="A107" s="33">
        <v>54</v>
      </c>
      <c r="B107" s="11" t="s">
        <v>85</v>
      </c>
      <c r="C107" s="12" t="s">
        <v>212</v>
      </c>
      <c r="D107" s="2" t="s">
        <v>213</v>
      </c>
      <c r="E107" s="5">
        <v>3.9E-2</v>
      </c>
      <c r="F107" s="2" t="s">
        <v>214</v>
      </c>
      <c r="I107" s="3">
        <f>ROUND(E107*G107, 2)</f>
        <v>0</v>
      </c>
      <c r="J107" s="3">
        <f>ROUND(E107*G107, 2)</f>
        <v>0</v>
      </c>
      <c r="K107" s="4">
        <v>1</v>
      </c>
      <c r="L107" s="4">
        <f>E107*K107</f>
        <v>3.9E-2</v>
      </c>
      <c r="O107" s="2">
        <v>20</v>
      </c>
      <c r="P107" s="2" t="s">
        <v>60</v>
      </c>
      <c r="T107" s="32" t="s">
        <v>61</v>
      </c>
      <c r="U107" s="32" t="s">
        <v>61</v>
      </c>
      <c r="V107" s="32" t="s">
        <v>62</v>
      </c>
    </row>
    <row r="108" spans="1:22">
      <c r="D108" s="2" t="s">
        <v>215</v>
      </c>
    </row>
    <row r="109" spans="1:22">
      <c r="A109" s="33">
        <v>55</v>
      </c>
      <c r="B109" s="11" t="s">
        <v>106</v>
      </c>
      <c r="C109" s="12" t="s">
        <v>216</v>
      </c>
      <c r="D109" s="2" t="s">
        <v>217</v>
      </c>
      <c r="E109" s="5">
        <v>55.86</v>
      </c>
      <c r="F109" s="2" t="s">
        <v>190</v>
      </c>
      <c r="H109" s="3">
        <f>ROUND(E109*G109, 2)</f>
        <v>0</v>
      </c>
      <c r="J109" s="3">
        <f>ROUND(E109*G109, 2)</f>
        <v>0</v>
      </c>
      <c r="K109" s="4">
        <v>1E-4</v>
      </c>
      <c r="L109" s="4">
        <f>E109*K109</f>
        <v>5.5859999999999998E-3</v>
      </c>
      <c r="O109" s="2">
        <v>20</v>
      </c>
      <c r="P109" s="2" t="s">
        <v>60</v>
      </c>
      <c r="T109" s="32" t="s">
        <v>61</v>
      </c>
      <c r="U109" s="32" t="s">
        <v>61</v>
      </c>
      <c r="V109" s="32" t="s">
        <v>62</v>
      </c>
    </row>
    <row r="110" spans="1:22">
      <c r="A110" s="33">
        <v>56</v>
      </c>
      <c r="B110" s="11" t="s">
        <v>56</v>
      </c>
      <c r="C110" s="12" t="s">
        <v>218</v>
      </c>
      <c r="D110" s="2" t="s">
        <v>219</v>
      </c>
      <c r="E110" s="5">
        <v>55.86</v>
      </c>
      <c r="F110" s="2" t="s">
        <v>190</v>
      </c>
      <c r="H110" s="3">
        <f>ROUND(E110*G110, 2)</f>
        <v>0</v>
      </c>
      <c r="J110" s="3">
        <f>ROUND(E110*G110, 2)</f>
        <v>0</v>
      </c>
      <c r="K110" s="4">
        <v>8.0000000000000007E-5</v>
      </c>
      <c r="L110" s="4">
        <f>E110*K110</f>
        <v>4.4688000000000002E-3</v>
      </c>
      <c r="O110" s="2">
        <v>20</v>
      </c>
      <c r="P110" s="2" t="s">
        <v>60</v>
      </c>
      <c r="T110" s="32" t="s">
        <v>61</v>
      </c>
      <c r="U110" s="32" t="s">
        <v>61</v>
      </c>
      <c r="V110" s="32" t="s">
        <v>62</v>
      </c>
    </row>
    <row r="111" spans="1:22">
      <c r="D111" s="2" t="s">
        <v>220</v>
      </c>
    </row>
    <row r="112" spans="1:22">
      <c r="A112" s="33">
        <v>57</v>
      </c>
      <c r="B112" s="11" t="s">
        <v>106</v>
      </c>
      <c r="C112" s="12" t="s">
        <v>221</v>
      </c>
      <c r="D112" s="2" t="s">
        <v>222</v>
      </c>
      <c r="E112" s="5">
        <v>2784</v>
      </c>
      <c r="F112" s="2" t="s">
        <v>84</v>
      </c>
      <c r="H112" s="3">
        <f>ROUND(E112*G112, 2)</f>
        <v>0</v>
      </c>
      <c r="J112" s="3">
        <f>ROUND(E112*G112, 2)</f>
        <v>0</v>
      </c>
      <c r="O112" s="2">
        <v>20</v>
      </c>
      <c r="P112" s="2" t="s">
        <v>60</v>
      </c>
      <c r="T112" s="32" t="s">
        <v>61</v>
      </c>
      <c r="U112" s="32" t="s">
        <v>61</v>
      </c>
      <c r="V112" s="32" t="s">
        <v>62</v>
      </c>
    </row>
    <row r="113" spans="1:22">
      <c r="D113" s="2" t="s">
        <v>223</v>
      </c>
    </row>
    <row r="114" spans="1:22">
      <c r="A114" s="33">
        <v>58</v>
      </c>
      <c r="B114" s="11" t="s">
        <v>106</v>
      </c>
      <c r="C114" s="12" t="s">
        <v>224</v>
      </c>
      <c r="D114" s="2" t="s">
        <v>225</v>
      </c>
      <c r="E114" s="5">
        <v>2484.0990000000002</v>
      </c>
      <c r="F114" s="2" t="s">
        <v>214</v>
      </c>
      <c r="H114" s="3">
        <f>ROUND(E114*G114, 2)</f>
        <v>0</v>
      </c>
      <c r="J114" s="3">
        <f>ROUND(E114*G114, 2)</f>
        <v>0</v>
      </c>
      <c r="O114" s="2">
        <v>20</v>
      </c>
      <c r="P114" s="2" t="s">
        <v>60</v>
      </c>
      <c r="T114" s="32" t="s">
        <v>61</v>
      </c>
      <c r="U114" s="32" t="s">
        <v>61</v>
      </c>
      <c r="V114" s="32" t="s">
        <v>62</v>
      </c>
    </row>
    <row r="115" spans="1:22">
      <c r="D115" s="33" t="s">
        <v>226</v>
      </c>
      <c r="E115" s="35">
        <f>J115</f>
        <v>0</v>
      </c>
      <c r="H115" s="35">
        <f>SUM(H74:H114)</f>
        <v>0</v>
      </c>
      <c r="I115" s="35">
        <f>SUM(I74:I114)</f>
        <v>0</v>
      </c>
      <c r="J115" s="35">
        <f>SUM(J74:J114)</f>
        <v>0</v>
      </c>
      <c r="L115" s="36">
        <f>SUM(L74:L114)</f>
        <v>132.40126979999999</v>
      </c>
      <c r="N115" s="37">
        <f>SUM(N74:N114)</f>
        <v>0</v>
      </c>
    </row>
    <row r="117" spans="1:22">
      <c r="D117" s="33" t="s">
        <v>227</v>
      </c>
      <c r="E117" s="35">
        <f>J117</f>
        <v>0</v>
      </c>
      <c r="H117" s="35">
        <f>+H34+H39+H72+H115</f>
        <v>0</v>
      </c>
      <c r="I117" s="35">
        <f>+I34+I39+I72+I115</f>
        <v>0</v>
      </c>
      <c r="J117" s="35">
        <f>+J34+J39+J72+J115</f>
        <v>0</v>
      </c>
      <c r="L117" s="36">
        <f>+L34+L39+L72+L115</f>
        <v>2484.0993497000004</v>
      </c>
      <c r="N117" s="37">
        <f>+N34+N39+N72+N115</f>
        <v>0</v>
      </c>
    </row>
    <row r="119" spans="1:22">
      <c r="D119" s="1" t="s">
        <v>228</v>
      </c>
      <c r="E119" s="35">
        <f>J119</f>
        <v>0</v>
      </c>
      <c r="H119" s="35">
        <f>+H117</f>
        <v>0</v>
      </c>
      <c r="I119" s="35">
        <f>+I117</f>
        <v>0</v>
      </c>
      <c r="J119" s="35">
        <f>+J117</f>
        <v>0</v>
      </c>
      <c r="L119" s="36">
        <f>+L117</f>
        <v>2484.0993497000004</v>
      </c>
      <c r="N119" s="37">
        <f>+N117</f>
        <v>0</v>
      </c>
    </row>
  </sheetData>
  <printOptions horizontalCentered="1"/>
  <pageMargins left="0.4" right="0.34" top="0.62992125984251968" bottom="0.61" header="0.51181102362204722" footer="0.35433070866141736"/>
  <pageSetup paperSize="9" orientation="landscape" r:id="rId1"/>
  <headerFooter alignWithMargins="0">
    <oddFooter>&amp;L&amp;"Arial Narrow,obyčejné"&amp;8tlačivo: ODIS B10&amp;R&amp;"Arial Narrow,obyčejné"&amp;8Strana&amp;"Arial,obyčejné"&amp;10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1F83-1591-4275-8B1F-5D91EB56ABFA}">
  <dimension ref="A1:AD122"/>
  <sheetViews>
    <sheetView showGridLines="0" tabSelected="1" workbookViewId="0">
      <pane ySplit="10" topLeftCell="A128" activePane="bottomLeft" state="frozen"/>
      <selection pane="bottomLeft" activeCell="AA9" sqref="AA9"/>
    </sheetView>
  </sheetViews>
  <sheetFormatPr defaultColWidth="9.140625" defaultRowHeight="12.75"/>
  <cols>
    <col min="1" max="1" width="4.7109375" style="33" customWidth="1"/>
    <col min="2" max="2" width="5.28515625" style="11" customWidth="1"/>
    <col min="3" max="3" width="13" style="12" customWidth="1"/>
    <col min="4" max="4" width="35.7109375" style="2" customWidth="1"/>
    <col min="5" max="5" width="11.28515625" style="5" customWidth="1"/>
    <col min="6" max="6" width="5.85546875" style="2" customWidth="1"/>
    <col min="7" max="7" width="9.7109375" style="3" customWidth="1"/>
    <col min="8" max="9" width="11.28515625" style="3" customWidth="1"/>
    <col min="10" max="10" width="8.28515625" style="3" hidden="1" customWidth="1"/>
    <col min="11" max="11" width="7.42578125" style="4" customWidth="1"/>
    <col min="12" max="12" width="8.28515625" style="4" customWidth="1"/>
    <col min="13" max="13" width="8" style="5" customWidth="1"/>
    <col min="14" max="14" width="7" style="5" customWidth="1"/>
    <col min="15" max="15" width="3.5703125" style="2" customWidth="1"/>
    <col min="16" max="16" width="12.7109375" style="2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2" customWidth="1"/>
    <col min="26" max="26" width="6.5703125" style="2" customWidth="1"/>
    <col min="27" max="27" width="24.85546875" style="2" customWidth="1"/>
    <col min="28" max="28" width="4.28515625" style="2" customWidth="1"/>
    <col min="29" max="29" width="8.28515625" style="7" customWidth="1"/>
    <col min="30" max="30" width="8.7109375" style="7" customWidth="1"/>
    <col min="31" max="256" width="9.140625" style="7"/>
    <col min="257" max="257" width="4.7109375" style="7" customWidth="1"/>
    <col min="258" max="258" width="5.28515625" style="7" customWidth="1"/>
    <col min="259" max="259" width="13" style="7" customWidth="1"/>
    <col min="260" max="260" width="35.7109375" style="7" customWidth="1"/>
    <col min="261" max="261" width="11.28515625" style="7" customWidth="1"/>
    <col min="262" max="262" width="5.85546875" style="7" customWidth="1"/>
    <col min="263" max="263" width="9.7109375" style="7" customWidth="1"/>
    <col min="264" max="265" width="11.28515625" style="7" customWidth="1"/>
    <col min="266" max="266" width="0" style="7" hidden="1" customWidth="1"/>
    <col min="267" max="267" width="7.42578125" style="7" customWidth="1"/>
    <col min="268" max="268" width="8.28515625" style="7" customWidth="1"/>
    <col min="269" max="269" width="8" style="7" customWidth="1"/>
    <col min="270" max="270" width="7" style="7" customWidth="1"/>
    <col min="271" max="271" width="3.5703125" style="7" customWidth="1"/>
    <col min="272" max="278" width="0" style="7" hidden="1" customWidth="1"/>
    <col min="279" max="279" width="9.140625" style="7"/>
    <col min="280" max="281" width="5.7109375" style="7" customWidth="1"/>
    <col min="282" max="282" width="6.5703125" style="7" customWidth="1"/>
    <col min="283" max="283" width="24.85546875" style="7" customWidth="1"/>
    <col min="284" max="284" width="4.28515625" style="7" customWidth="1"/>
    <col min="285" max="285" width="8.28515625" style="7" customWidth="1"/>
    <col min="286" max="286" width="8.7109375" style="7" customWidth="1"/>
    <col min="287" max="512" width="9.140625" style="7"/>
    <col min="513" max="513" width="4.7109375" style="7" customWidth="1"/>
    <col min="514" max="514" width="5.28515625" style="7" customWidth="1"/>
    <col min="515" max="515" width="13" style="7" customWidth="1"/>
    <col min="516" max="516" width="35.7109375" style="7" customWidth="1"/>
    <col min="517" max="517" width="11.28515625" style="7" customWidth="1"/>
    <col min="518" max="518" width="5.85546875" style="7" customWidth="1"/>
    <col min="519" max="519" width="9.7109375" style="7" customWidth="1"/>
    <col min="520" max="521" width="11.28515625" style="7" customWidth="1"/>
    <col min="522" max="522" width="0" style="7" hidden="1" customWidth="1"/>
    <col min="523" max="523" width="7.42578125" style="7" customWidth="1"/>
    <col min="524" max="524" width="8.28515625" style="7" customWidth="1"/>
    <col min="525" max="525" width="8" style="7" customWidth="1"/>
    <col min="526" max="526" width="7" style="7" customWidth="1"/>
    <col min="527" max="527" width="3.5703125" style="7" customWidth="1"/>
    <col min="528" max="534" width="0" style="7" hidden="1" customWidth="1"/>
    <col min="535" max="535" width="9.140625" style="7"/>
    <col min="536" max="537" width="5.7109375" style="7" customWidth="1"/>
    <col min="538" max="538" width="6.5703125" style="7" customWidth="1"/>
    <col min="539" max="539" width="24.85546875" style="7" customWidth="1"/>
    <col min="540" max="540" width="4.28515625" style="7" customWidth="1"/>
    <col min="541" max="541" width="8.28515625" style="7" customWidth="1"/>
    <col min="542" max="542" width="8.7109375" style="7" customWidth="1"/>
    <col min="543" max="768" width="9.140625" style="7"/>
    <col min="769" max="769" width="4.7109375" style="7" customWidth="1"/>
    <col min="770" max="770" width="5.28515625" style="7" customWidth="1"/>
    <col min="771" max="771" width="13" style="7" customWidth="1"/>
    <col min="772" max="772" width="35.7109375" style="7" customWidth="1"/>
    <col min="773" max="773" width="11.28515625" style="7" customWidth="1"/>
    <col min="774" max="774" width="5.85546875" style="7" customWidth="1"/>
    <col min="775" max="775" width="9.7109375" style="7" customWidth="1"/>
    <col min="776" max="777" width="11.28515625" style="7" customWidth="1"/>
    <col min="778" max="778" width="0" style="7" hidden="1" customWidth="1"/>
    <col min="779" max="779" width="7.42578125" style="7" customWidth="1"/>
    <col min="780" max="780" width="8.28515625" style="7" customWidth="1"/>
    <col min="781" max="781" width="8" style="7" customWidth="1"/>
    <col min="782" max="782" width="7" style="7" customWidth="1"/>
    <col min="783" max="783" width="3.5703125" style="7" customWidth="1"/>
    <col min="784" max="790" width="0" style="7" hidden="1" customWidth="1"/>
    <col min="791" max="791" width="9.140625" style="7"/>
    <col min="792" max="793" width="5.7109375" style="7" customWidth="1"/>
    <col min="794" max="794" width="6.5703125" style="7" customWidth="1"/>
    <col min="795" max="795" width="24.85546875" style="7" customWidth="1"/>
    <col min="796" max="796" width="4.28515625" style="7" customWidth="1"/>
    <col min="797" max="797" width="8.28515625" style="7" customWidth="1"/>
    <col min="798" max="798" width="8.7109375" style="7" customWidth="1"/>
    <col min="799" max="1024" width="9.140625" style="7"/>
    <col min="1025" max="1025" width="4.7109375" style="7" customWidth="1"/>
    <col min="1026" max="1026" width="5.28515625" style="7" customWidth="1"/>
    <col min="1027" max="1027" width="13" style="7" customWidth="1"/>
    <col min="1028" max="1028" width="35.7109375" style="7" customWidth="1"/>
    <col min="1029" max="1029" width="11.28515625" style="7" customWidth="1"/>
    <col min="1030" max="1030" width="5.85546875" style="7" customWidth="1"/>
    <col min="1031" max="1031" width="9.7109375" style="7" customWidth="1"/>
    <col min="1032" max="1033" width="11.28515625" style="7" customWidth="1"/>
    <col min="1034" max="1034" width="0" style="7" hidden="1" customWidth="1"/>
    <col min="1035" max="1035" width="7.42578125" style="7" customWidth="1"/>
    <col min="1036" max="1036" width="8.28515625" style="7" customWidth="1"/>
    <col min="1037" max="1037" width="8" style="7" customWidth="1"/>
    <col min="1038" max="1038" width="7" style="7" customWidth="1"/>
    <col min="1039" max="1039" width="3.5703125" style="7" customWidth="1"/>
    <col min="1040" max="1046" width="0" style="7" hidden="1" customWidth="1"/>
    <col min="1047" max="1047" width="9.140625" style="7"/>
    <col min="1048" max="1049" width="5.7109375" style="7" customWidth="1"/>
    <col min="1050" max="1050" width="6.5703125" style="7" customWidth="1"/>
    <col min="1051" max="1051" width="24.85546875" style="7" customWidth="1"/>
    <col min="1052" max="1052" width="4.28515625" style="7" customWidth="1"/>
    <col min="1053" max="1053" width="8.28515625" style="7" customWidth="1"/>
    <col min="1054" max="1054" width="8.7109375" style="7" customWidth="1"/>
    <col min="1055" max="1280" width="9.140625" style="7"/>
    <col min="1281" max="1281" width="4.7109375" style="7" customWidth="1"/>
    <col min="1282" max="1282" width="5.28515625" style="7" customWidth="1"/>
    <col min="1283" max="1283" width="13" style="7" customWidth="1"/>
    <col min="1284" max="1284" width="35.7109375" style="7" customWidth="1"/>
    <col min="1285" max="1285" width="11.28515625" style="7" customWidth="1"/>
    <col min="1286" max="1286" width="5.85546875" style="7" customWidth="1"/>
    <col min="1287" max="1287" width="9.7109375" style="7" customWidth="1"/>
    <col min="1288" max="1289" width="11.28515625" style="7" customWidth="1"/>
    <col min="1290" max="1290" width="0" style="7" hidden="1" customWidth="1"/>
    <col min="1291" max="1291" width="7.42578125" style="7" customWidth="1"/>
    <col min="1292" max="1292" width="8.28515625" style="7" customWidth="1"/>
    <col min="1293" max="1293" width="8" style="7" customWidth="1"/>
    <col min="1294" max="1294" width="7" style="7" customWidth="1"/>
    <col min="1295" max="1295" width="3.5703125" style="7" customWidth="1"/>
    <col min="1296" max="1302" width="0" style="7" hidden="1" customWidth="1"/>
    <col min="1303" max="1303" width="9.140625" style="7"/>
    <col min="1304" max="1305" width="5.7109375" style="7" customWidth="1"/>
    <col min="1306" max="1306" width="6.5703125" style="7" customWidth="1"/>
    <col min="1307" max="1307" width="24.85546875" style="7" customWidth="1"/>
    <col min="1308" max="1308" width="4.28515625" style="7" customWidth="1"/>
    <col min="1309" max="1309" width="8.28515625" style="7" customWidth="1"/>
    <col min="1310" max="1310" width="8.7109375" style="7" customWidth="1"/>
    <col min="1311" max="1536" width="9.140625" style="7"/>
    <col min="1537" max="1537" width="4.7109375" style="7" customWidth="1"/>
    <col min="1538" max="1538" width="5.28515625" style="7" customWidth="1"/>
    <col min="1539" max="1539" width="13" style="7" customWidth="1"/>
    <col min="1540" max="1540" width="35.7109375" style="7" customWidth="1"/>
    <col min="1541" max="1541" width="11.28515625" style="7" customWidth="1"/>
    <col min="1542" max="1542" width="5.85546875" style="7" customWidth="1"/>
    <col min="1543" max="1543" width="9.7109375" style="7" customWidth="1"/>
    <col min="1544" max="1545" width="11.28515625" style="7" customWidth="1"/>
    <col min="1546" max="1546" width="0" style="7" hidden="1" customWidth="1"/>
    <col min="1547" max="1547" width="7.42578125" style="7" customWidth="1"/>
    <col min="1548" max="1548" width="8.28515625" style="7" customWidth="1"/>
    <col min="1549" max="1549" width="8" style="7" customWidth="1"/>
    <col min="1550" max="1550" width="7" style="7" customWidth="1"/>
    <col min="1551" max="1551" width="3.5703125" style="7" customWidth="1"/>
    <col min="1552" max="1558" width="0" style="7" hidden="1" customWidth="1"/>
    <col min="1559" max="1559" width="9.140625" style="7"/>
    <col min="1560" max="1561" width="5.7109375" style="7" customWidth="1"/>
    <col min="1562" max="1562" width="6.5703125" style="7" customWidth="1"/>
    <col min="1563" max="1563" width="24.85546875" style="7" customWidth="1"/>
    <col min="1564" max="1564" width="4.28515625" style="7" customWidth="1"/>
    <col min="1565" max="1565" width="8.28515625" style="7" customWidth="1"/>
    <col min="1566" max="1566" width="8.7109375" style="7" customWidth="1"/>
    <col min="1567" max="1792" width="9.140625" style="7"/>
    <col min="1793" max="1793" width="4.7109375" style="7" customWidth="1"/>
    <col min="1794" max="1794" width="5.28515625" style="7" customWidth="1"/>
    <col min="1795" max="1795" width="13" style="7" customWidth="1"/>
    <col min="1796" max="1796" width="35.7109375" style="7" customWidth="1"/>
    <col min="1797" max="1797" width="11.28515625" style="7" customWidth="1"/>
    <col min="1798" max="1798" width="5.85546875" style="7" customWidth="1"/>
    <col min="1799" max="1799" width="9.7109375" style="7" customWidth="1"/>
    <col min="1800" max="1801" width="11.28515625" style="7" customWidth="1"/>
    <col min="1802" max="1802" width="0" style="7" hidden="1" customWidth="1"/>
    <col min="1803" max="1803" width="7.42578125" style="7" customWidth="1"/>
    <col min="1804" max="1804" width="8.28515625" style="7" customWidth="1"/>
    <col min="1805" max="1805" width="8" style="7" customWidth="1"/>
    <col min="1806" max="1806" width="7" style="7" customWidth="1"/>
    <col min="1807" max="1807" width="3.5703125" style="7" customWidth="1"/>
    <col min="1808" max="1814" width="0" style="7" hidden="1" customWidth="1"/>
    <col min="1815" max="1815" width="9.140625" style="7"/>
    <col min="1816" max="1817" width="5.7109375" style="7" customWidth="1"/>
    <col min="1818" max="1818" width="6.5703125" style="7" customWidth="1"/>
    <col min="1819" max="1819" width="24.85546875" style="7" customWidth="1"/>
    <col min="1820" max="1820" width="4.28515625" style="7" customWidth="1"/>
    <col min="1821" max="1821" width="8.28515625" style="7" customWidth="1"/>
    <col min="1822" max="1822" width="8.7109375" style="7" customWidth="1"/>
    <col min="1823" max="2048" width="9.140625" style="7"/>
    <col min="2049" max="2049" width="4.7109375" style="7" customWidth="1"/>
    <col min="2050" max="2050" width="5.28515625" style="7" customWidth="1"/>
    <col min="2051" max="2051" width="13" style="7" customWidth="1"/>
    <col min="2052" max="2052" width="35.7109375" style="7" customWidth="1"/>
    <col min="2053" max="2053" width="11.28515625" style="7" customWidth="1"/>
    <col min="2054" max="2054" width="5.85546875" style="7" customWidth="1"/>
    <col min="2055" max="2055" width="9.7109375" style="7" customWidth="1"/>
    <col min="2056" max="2057" width="11.28515625" style="7" customWidth="1"/>
    <col min="2058" max="2058" width="0" style="7" hidden="1" customWidth="1"/>
    <col min="2059" max="2059" width="7.42578125" style="7" customWidth="1"/>
    <col min="2060" max="2060" width="8.28515625" style="7" customWidth="1"/>
    <col min="2061" max="2061" width="8" style="7" customWidth="1"/>
    <col min="2062" max="2062" width="7" style="7" customWidth="1"/>
    <col min="2063" max="2063" width="3.5703125" style="7" customWidth="1"/>
    <col min="2064" max="2070" width="0" style="7" hidden="1" customWidth="1"/>
    <col min="2071" max="2071" width="9.140625" style="7"/>
    <col min="2072" max="2073" width="5.7109375" style="7" customWidth="1"/>
    <col min="2074" max="2074" width="6.5703125" style="7" customWidth="1"/>
    <col min="2075" max="2075" width="24.85546875" style="7" customWidth="1"/>
    <col min="2076" max="2076" width="4.28515625" style="7" customWidth="1"/>
    <col min="2077" max="2077" width="8.28515625" style="7" customWidth="1"/>
    <col min="2078" max="2078" width="8.7109375" style="7" customWidth="1"/>
    <col min="2079" max="2304" width="9.140625" style="7"/>
    <col min="2305" max="2305" width="4.7109375" style="7" customWidth="1"/>
    <col min="2306" max="2306" width="5.28515625" style="7" customWidth="1"/>
    <col min="2307" max="2307" width="13" style="7" customWidth="1"/>
    <col min="2308" max="2308" width="35.7109375" style="7" customWidth="1"/>
    <col min="2309" max="2309" width="11.28515625" style="7" customWidth="1"/>
    <col min="2310" max="2310" width="5.85546875" style="7" customWidth="1"/>
    <col min="2311" max="2311" width="9.7109375" style="7" customWidth="1"/>
    <col min="2312" max="2313" width="11.28515625" style="7" customWidth="1"/>
    <col min="2314" max="2314" width="0" style="7" hidden="1" customWidth="1"/>
    <col min="2315" max="2315" width="7.42578125" style="7" customWidth="1"/>
    <col min="2316" max="2316" width="8.28515625" style="7" customWidth="1"/>
    <col min="2317" max="2317" width="8" style="7" customWidth="1"/>
    <col min="2318" max="2318" width="7" style="7" customWidth="1"/>
    <col min="2319" max="2319" width="3.5703125" style="7" customWidth="1"/>
    <col min="2320" max="2326" width="0" style="7" hidden="1" customWidth="1"/>
    <col min="2327" max="2327" width="9.140625" style="7"/>
    <col min="2328" max="2329" width="5.7109375" style="7" customWidth="1"/>
    <col min="2330" max="2330" width="6.5703125" style="7" customWidth="1"/>
    <col min="2331" max="2331" width="24.85546875" style="7" customWidth="1"/>
    <col min="2332" max="2332" width="4.28515625" style="7" customWidth="1"/>
    <col min="2333" max="2333" width="8.28515625" style="7" customWidth="1"/>
    <col min="2334" max="2334" width="8.7109375" style="7" customWidth="1"/>
    <col min="2335" max="2560" width="9.140625" style="7"/>
    <col min="2561" max="2561" width="4.7109375" style="7" customWidth="1"/>
    <col min="2562" max="2562" width="5.28515625" style="7" customWidth="1"/>
    <col min="2563" max="2563" width="13" style="7" customWidth="1"/>
    <col min="2564" max="2564" width="35.7109375" style="7" customWidth="1"/>
    <col min="2565" max="2565" width="11.28515625" style="7" customWidth="1"/>
    <col min="2566" max="2566" width="5.85546875" style="7" customWidth="1"/>
    <col min="2567" max="2567" width="9.7109375" style="7" customWidth="1"/>
    <col min="2568" max="2569" width="11.28515625" style="7" customWidth="1"/>
    <col min="2570" max="2570" width="0" style="7" hidden="1" customWidth="1"/>
    <col min="2571" max="2571" width="7.42578125" style="7" customWidth="1"/>
    <col min="2572" max="2572" width="8.28515625" style="7" customWidth="1"/>
    <col min="2573" max="2573" width="8" style="7" customWidth="1"/>
    <col min="2574" max="2574" width="7" style="7" customWidth="1"/>
    <col min="2575" max="2575" width="3.5703125" style="7" customWidth="1"/>
    <col min="2576" max="2582" width="0" style="7" hidden="1" customWidth="1"/>
    <col min="2583" max="2583" width="9.140625" style="7"/>
    <col min="2584" max="2585" width="5.7109375" style="7" customWidth="1"/>
    <col min="2586" max="2586" width="6.5703125" style="7" customWidth="1"/>
    <col min="2587" max="2587" width="24.85546875" style="7" customWidth="1"/>
    <col min="2588" max="2588" width="4.28515625" style="7" customWidth="1"/>
    <col min="2589" max="2589" width="8.28515625" style="7" customWidth="1"/>
    <col min="2590" max="2590" width="8.7109375" style="7" customWidth="1"/>
    <col min="2591" max="2816" width="9.140625" style="7"/>
    <col min="2817" max="2817" width="4.7109375" style="7" customWidth="1"/>
    <col min="2818" max="2818" width="5.28515625" style="7" customWidth="1"/>
    <col min="2819" max="2819" width="13" style="7" customWidth="1"/>
    <col min="2820" max="2820" width="35.7109375" style="7" customWidth="1"/>
    <col min="2821" max="2821" width="11.28515625" style="7" customWidth="1"/>
    <col min="2822" max="2822" width="5.85546875" style="7" customWidth="1"/>
    <col min="2823" max="2823" width="9.7109375" style="7" customWidth="1"/>
    <col min="2824" max="2825" width="11.28515625" style="7" customWidth="1"/>
    <col min="2826" max="2826" width="0" style="7" hidden="1" customWidth="1"/>
    <col min="2827" max="2827" width="7.42578125" style="7" customWidth="1"/>
    <col min="2828" max="2828" width="8.28515625" style="7" customWidth="1"/>
    <col min="2829" max="2829" width="8" style="7" customWidth="1"/>
    <col min="2830" max="2830" width="7" style="7" customWidth="1"/>
    <col min="2831" max="2831" width="3.5703125" style="7" customWidth="1"/>
    <col min="2832" max="2838" width="0" style="7" hidden="1" customWidth="1"/>
    <col min="2839" max="2839" width="9.140625" style="7"/>
    <col min="2840" max="2841" width="5.7109375" style="7" customWidth="1"/>
    <col min="2842" max="2842" width="6.5703125" style="7" customWidth="1"/>
    <col min="2843" max="2843" width="24.85546875" style="7" customWidth="1"/>
    <col min="2844" max="2844" width="4.28515625" style="7" customWidth="1"/>
    <col min="2845" max="2845" width="8.28515625" style="7" customWidth="1"/>
    <col min="2846" max="2846" width="8.7109375" style="7" customWidth="1"/>
    <col min="2847" max="3072" width="9.140625" style="7"/>
    <col min="3073" max="3073" width="4.7109375" style="7" customWidth="1"/>
    <col min="3074" max="3074" width="5.28515625" style="7" customWidth="1"/>
    <col min="3075" max="3075" width="13" style="7" customWidth="1"/>
    <col min="3076" max="3076" width="35.7109375" style="7" customWidth="1"/>
    <col min="3077" max="3077" width="11.28515625" style="7" customWidth="1"/>
    <col min="3078" max="3078" width="5.85546875" style="7" customWidth="1"/>
    <col min="3079" max="3079" width="9.7109375" style="7" customWidth="1"/>
    <col min="3080" max="3081" width="11.28515625" style="7" customWidth="1"/>
    <col min="3082" max="3082" width="0" style="7" hidden="1" customWidth="1"/>
    <col min="3083" max="3083" width="7.42578125" style="7" customWidth="1"/>
    <col min="3084" max="3084" width="8.28515625" style="7" customWidth="1"/>
    <col min="3085" max="3085" width="8" style="7" customWidth="1"/>
    <col min="3086" max="3086" width="7" style="7" customWidth="1"/>
    <col min="3087" max="3087" width="3.5703125" style="7" customWidth="1"/>
    <col min="3088" max="3094" width="0" style="7" hidden="1" customWidth="1"/>
    <col min="3095" max="3095" width="9.140625" style="7"/>
    <col min="3096" max="3097" width="5.7109375" style="7" customWidth="1"/>
    <col min="3098" max="3098" width="6.5703125" style="7" customWidth="1"/>
    <col min="3099" max="3099" width="24.85546875" style="7" customWidth="1"/>
    <col min="3100" max="3100" width="4.28515625" style="7" customWidth="1"/>
    <col min="3101" max="3101" width="8.28515625" style="7" customWidth="1"/>
    <col min="3102" max="3102" width="8.7109375" style="7" customWidth="1"/>
    <col min="3103" max="3328" width="9.140625" style="7"/>
    <col min="3329" max="3329" width="4.7109375" style="7" customWidth="1"/>
    <col min="3330" max="3330" width="5.28515625" style="7" customWidth="1"/>
    <col min="3331" max="3331" width="13" style="7" customWidth="1"/>
    <col min="3332" max="3332" width="35.7109375" style="7" customWidth="1"/>
    <col min="3333" max="3333" width="11.28515625" style="7" customWidth="1"/>
    <col min="3334" max="3334" width="5.85546875" style="7" customWidth="1"/>
    <col min="3335" max="3335" width="9.7109375" style="7" customWidth="1"/>
    <col min="3336" max="3337" width="11.28515625" style="7" customWidth="1"/>
    <col min="3338" max="3338" width="0" style="7" hidden="1" customWidth="1"/>
    <col min="3339" max="3339" width="7.42578125" style="7" customWidth="1"/>
    <col min="3340" max="3340" width="8.28515625" style="7" customWidth="1"/>
    <col min="3341" max="3341" width="8" style="7" customWidth="1"/>
    <col min="3342" max="3342" width="7" style="7" customWidth="1"/>
    <col min="3343" max="3343" width="3.5703125" style="7" customWidth="1"/>
    <col min="3344" max="3350" width="0" style="7" hidden="1" customWidth="1"/>
    <col min="3351" max="3351" width="9.140625" style="7"/>
    <col min="3352" max="3353" width="5.7109375" style="7" customWidth="1"/>
    <col min="3354" max="3354" width="6.5703125" style="7" customWidth="1"/>
    <col min="3355" max="3355" width="24.85546875" style="7" customWidth="1"/>
    <col min="3356" max="3356" width="4.28515625" style="7" customWidth="1"/>
    <col min="3357" max="3357" width="8.28515625" style="7" customWidth="1"/>
    <col min="3358" max="3358" width="8.7109375" style="7" customWidth="1"/>
    <col min="3359" max="3584" width="9.140625" style="7"/>
    <col min="3585" max="3585" width="4.7109375" style="7" customWidth="1"/>
    <col min="3586" max="3586" width="5.28515625" style="7" customWidth="1"/>
    <col min="3587" max="3587" width="13" style="7" customWidth="1"/>
    <col min="3588" max="3588" width="35.7109375" style="7" customWidth="1"/>
    <col min="3589" max="3589" width="11.28515625" style="7" customWidth="1"/>
    <col min="3590" max="3590" width="5.85546875" style="7" customWidth="1"/>
    <col min="3591" max="3591" width="9.7109375" style="7" customWidth="1"/>
    <col min="3592" max="3593" width="11.28515625" style="7" customWidth="1"/>
    <col min="3594" max="3594" width="0" style="7" hidden="1" customWidth="1"/>
    <col min="3595" max="3595" width="7.42578125" style="7" customWidth="1"/>
    <col min="3596" max="3596" width="8.28515625" style="7" customWidth="1"/>
    <col min="3597" max="3597" width="8" style="7" customWidth="1"/>
    <col min="3598" max="3598" width="7" style="7" customWidth="1"/>
    <col min="3599" max="3599" width="3.5703125" style="7" customWidth="1"/>
    <col min="3600" max="3606" width="0" style="7" hidden="1" customWidth="1"/>
    <col min="3607" max="3607" width="9.140625" style="7"/>
    <col min="3608" max="3609" width="5.7109375" style="7" customWidth="1"/>
    <col min="3610" max="3610" width="6.5703125" style="7" customWidth="1"/>
    <col min="3611" max="3611" width="24.85546875" style="7" customWidth="1"/>
    <col min="3612" max="3612" width="4.28515625" style="7" customWidth="1"/>
    <col min="3613" max="3613" width="8.28515625" style="7" customWidth="1"/>
    <col min="3614" max="3614" width="8.7109375" style="7" customWidth="1"/>
    <col min="3615" max="3840" width="9.140625" style="7"/>
    <col min="3841" max="3841" width="4.7109375" style="7" customWidth="1"/>
    <col min="3842" max="3842" width="5.28515625" style="7" customWidth="1"/>
    <col min="3843" max="3843" width="13" style="7" customWidth="1"/>
    <col min="3844" max="3844" width="35.7109375" style="7" customWidth="1"/>
    <col min="3845" max="3845" width="11.28515625" style="7" customWidth="1"/>
    <col min="3846" max="3846" width="5.85546875" style="7" customWidth="1"/>
    <col min="3847" max="3847" width="9.7109375" style="7" customWidth="1"/>
    <col min="3848" max="3849" width="11.28515625" style="7" customWidth="1"/>
    <col min="3850" max="3850" width="0" style="7" hidden="1" customWidth="1"/>
    <col min="3851" max="3851" width="7.42578125" style="7" customWidth="1"/>
    <col min="3852" max="3852" width="8.28515625" style="7" customWidth="1"/>
    <col min="3853" max="3853" width="8" style="7" customWidth="1"/>
    <col min="3854" max="3854" width="7" style="7" customWidth="1"/>
    <col min="3855" max="3855" width="3.5703125" style="7" customWidth="1"/>
    <col min="3856" max="3862" width="0" style="7" hidden="1" customWidth="1"/>
    <col min="3863" max="3863" width="9.140625" style="7"/>
    <col min="3864" max="3865" width="5.7109375" style="7" customWidth="1"/>
    <col min="3866" max="3866" width="6.5703125" style="7" customWidth="1"/>
    <col min="3867" max="3867" width="24.85546875" style="7" customWidth="1"/>
    <col min="3868" max="3868" width="4.28515625" style="7" customWidth="1"/>
    <col min="3869" max="3869" width="8.28515625" style="7" customWidth="1"/>
    <col min="3870" max="3870" width="8.7109375" style="7" customWidth="1"/>
    <col min="3871" max="4096" width="9.140625" style="7"/>
    <col min="4097" max="4097" width="4.7109375" style="7" customWidth="1"/>
    <col min="4098" max="4098" width="5.28515625" style="7" customWidth="1"/>
    <col min="4099" max="4099" width="13" style="7" customWidth="1"/>
    <col min="4100" max="4100" width="35.7109375" style="7" customWidth="1"/>
    <col min="4101" max="4101" width="11.28515625" style="7" customWidth="1"/>
    <col min="4102" max="4102" width="5.85546875" style="7" customWidth="1"/>
    <col min="4103" max="4103" width="9.7109375" style="7" customWidth="1"/>
    <col min="4104" max="4105" width="11.28515625" style="7" customWidth="1"/>
    <col min="4106" max="4106" width="0" style="7" hidden="1" customWidth="1"/>
    <col min="4107" max="4107" width="7.42578125" style="7" customWidth="1"/>
    <col min="4108" max="4108" width="8.28515625" style="7" customWidth="1"/>
    <col min="4109" max="4109" width="8" style="7" customWidth="1"/>
    <col min="4110" max="4110" width="7" style="7" customWidth="1"/>
    <col min="4111" max="4111" width="3.5703125" style="7" customWidth="1"/>
    <col min="4112" max="4118" width="0" style="7" hidden="1" customWidth="1"/>
    <col min="4119" max="4119" width="9.140625" style="7"/>
    <col min="4120" max="4121" width="5.7109375" style="7" customWidth="1"/>
    <col min="4122" max="4122" width="6.5703125" style="7" customWidth="1"/>
    <col min="4123" max="4123" width="24.85546875" style="7" customWidth="1"/>
    <col min="4124" max="4124" width="4.28515625" style="7" customWidth="1"/>
    <col min="4125" max="4125" width="8.28515625" style="7" customWidth="1"/>
    <col min="4126" max="4126" width="8.7109375" style="7" customWidth="1"/>
    <col min="4127" max="4352" width="9.140625" style="7"/>
    <col min="4353" max="4353" width="4.7109375" style="7" customWidth="1"/>
    <col min="4354" max="4354" width="5.28515625" style="7" customWidth="1"/>
    <col min="4355" max="4355" width="13" style="7" customWidth="1"/>
    <col min="4356" max="4356" width="35.7109375" style="7" customWidth="1"/>
    <col min="4357" max="4357" width="11.28515625" style="7" customWidth="1"/>
    <col min="4358" max="4358" width="5.85546875" style="7" customWidth="1"/>
    <col min="4359" max="4359" width="9.7109375" style="7" customWidth="1"/>
    <col min="4360" max="4361" width="11.28515625" style="7" customWidth="1"/>
    <col min="4362" max="4362" width="0" style="7" hidden="1" customWidth="1"/>
    <col min="4363" max="4363" width="7.42578125" style="7" customWidth="1"/>
    <col min="4364" max="4364" width="8.28515625" style="7" customWidth="1"/>
    <col min="4365" max="4365" width="8" style="7" customWidth="1"/>
    <col min="4366" max="4366" width="7" style="7" customWidth="1"/>
    <col min="4367" max="4367" width="3.5703125" style="7" customWidth="1"/>
    <col min="4368" max="4374" width="0" style="7" hidden="1" customWidth="1"/>
    <col min="4375" max="4375" width="9.140625" style="7"/>
    <col min="4376" max="4377" width="5.7109375" style="7" customWidth="1"/>
    <col min="4378" max="4378" width="6.5703125" style="7" customWidth="1"/>
    <col min="4379" max="4379" width="24.85546875" style="7" customWidth="1"/>
    <col min="4380" max="4380" width="4.28515625" style="7" customWidth="1"/>
    <col min="4381" max="4381" width="8.28515625" style="7" customWidth="1"/>
    <col min="4382" max="4382" width="8.7109375" style="7" customWidth="1"/>
    <col min="4383" max="4608" width="9.140625" style="7"/>
    <col min="4609" max="4609" width="4.7109375" style="7" customWidth="1"/>
    <col min="4610" max="4610" width="5.28515625" style="7" customWidth="1"/>
    <col min="4611" max="4611" width="13" style="7" customWidth="1"/>
    <col min="4612" max="4612" width="35.7109375" style="7" customWidth="1"/>
    <col min="4613" max="4613" width="11.28515625" style="7" customWidth="1"/>
    <col min="4614" max="4614" width="5.85546875" style="7" customWidth="1"/>
    <col min="4615" max="4615" width="9.7109375" style="7" customWidth="1"/>
    <col min="4616" max="4617" width="11.28515625" style="7" customWidth="1"/>
    <col min="4618" max="4618" width="0" style="7" hidden="1" customWidth="1"/>
    <col min="4619" max="4619" width="7.42578125" style="7" customWidth="1"/>
    <col min="4620" max="4620" width="8.28515625" style="7" customWidth="1"/>
    <col min="4621" max="4621" width="8" style="7" customWidth="1"/>
    <col min="4622" max="4622" width="7" style="7" customWidth="1"/>
    <col min="4623" max="4623" width="3.5703125" style="7" customWidth="1"/>
    <col min="4624" max="4630" width="0" style="7" hidden="1" customWidth="1"/>
    <col min="4631" max="4631" width="9.140625" style="7"/>
    <col min="4632" max="4633" width="5.7109375" style="7" customWidth="1"/>
    <col min="4634" max="4634" width="6.5703125" style="7" customWidth="1"/>
    <col min="4635" max="4635" width="24.85546875" style="7" customWidth="1"/>
    <col min="4636" max="4636" width="4.28515625" style="7" customWidth="1"/>
    <col min="4637" max="4637" width="8.28515625" style="7" customWidth="1"/>
    <col min="4638" max="4638" width="8.7109375" style="7" customWidth="1"/>
    <col min="4639" max="4864" width="9.140625" style="7"/>
    <col min="4865" max="4865" width="4.7109375" style="7" customWidth="1"/>
    <col min="4866" max="4866" width="5.28515625" style="7" customWidth="1"/>
    <col min="4867" max="4867" width="13" style="7" customWidth="1"/>
    <col min="4868" max="4868" width="35.7109375" style="7" customWidth="1"/>
    <col min="4869" max="4869" width="11.28515625" style="7" customWidth="1"/>
    <col min="4870" max="4870" width="5.85546875" style="7" customWidth="1"/>
    <col min="4871" max="4871" width="9.7109375" style="7" customWidth="1"/>
    <col min="4872" max="4873" width="11.28515625" style="7" customWidth="1"/>
    <col min="4874" max="4874" width="0" style="7" hidden="1" customWidth="1"/>
    <col min="4875" max="4875" width="7.42578125" style="7" customWidth="1"/>
    <col min="4876" max="4876" width="8.28515625" style="7" customWidth="1"/>
    <col min="4877" max="4877" width="8" style="7" customWidth="1"/>
    <col min="4878" max="4878" width="7" style="7" customWidth="1"/>
    <col min="4879" max="4879" width="3.5703125" style="7" customWidth="1"/>
    <col min="4880" max="4886" width="0" style="7" hidden="1" customWidth="1"/>
    <col min="4887" max="4887" width="9.140625" style="7"/>
    <col min="4888" max="4889" width="5.7109375" style="7" customWidth="1"/>
    <col min="4890" max="4890" width="6.5703125" style="7" customWidth="1"/>
    <col min="4891" max="4891" width="24.85546875" style="7" customWidth="1"/>
    <col min="4892" max="4892" width="4.28515625" style="7" customWidth="1"/>
    <col min="4893" max="4893" width="8.28515625" style="7" customWidth="1"/>
    <col min="4894" max="4894" width="8.7109375" style="7" customWidth="1"/>
    <col min="4895" max="5120" width="9.140625" style="7"/>
    <col min="5121" max="5121" width="4.7109375" style="7" customWidth="1"/>
    <col min="5122" max="5122" width="5.28515625" style="7" customWidth="1"/>
    <col min="5123" max="5123" width="13" style="7" customWidth="1"/>
    <col min="5124" max="5124" width="35.7109375" style="7" customWidth="1"/>
    <col min="5125" max="5125" width="11.28515625" style="7" customWidth="1"/>
    <col min="5126" max="5126" width="5.85546875" style="7" customWidth="1"/>
    <col min="5127" max="5127" width="9.7109375" style="7" customWidth="1"/>
    <col min="5128" max="5129" width="11.28515625" style="7" customWidth="1"/>
    <col min="5130" max="5130" width="0" style="7" hidden="1" customWidth="1"/>
    <col min="5131" max="5131" width="7.42578125" style="7" customWidth="1"/>
    <col min="5132" max="5132" width="8.28515625" style="7" customWidth="1"/>
    <col min="5133" max="5133" width="8" style="7" customWidth="1"/>
    <col min="5134" max="5134" width="7" style="7" customWidth="1"/>
    <col min="5135" max="5135" width="3.5703125" style="7" customWidth="1"/>
    <col min="5136" max="5142" width="0" style="7" hidden="1" customWidth="1"/>
    <col min="5143" max="5143" width="9.140625" style="7"/>
    <col min="5144" max="5145" width="5.7109375" style="7" customWidth="1"/>
    <col min="5146" max="5146" width="6.5703125" style="7" customWidth="1"/>
    <col min="5147" max="5147" width="24.85546875" style="7" customWidth="1"/>
    <col min="5148" max="5148" width="4.28515625" style="7" customWidth="1"/>
    <col min="5149" max="5149" width="8.28515625" style="7" customWidth="1"/>
    <col min="5150" max="5150" width="8.7109375" style="7" customWidth="1"/>
    <col min="5151" max="5376" width="9.140625" style="7"/>
    <col min="5377" max="5377" width="4.7109375" style="7" customWidth="1"/>
    <col min="5378" max="5378" width="5.28515625" style="7" customWidth="1"/>
    <col min="5379" max="5379" width="13" style="7" customWidth="1"/>
    <col min="5380" max="5380" width="35.7109375" style="7" customWidth="1"/>
    <col min="5381" max="5381" width="11.28515625" style="7" customWidth="1"/>
    <col min="5382" max="5382" width="5.85546875" style="7" customWidth="1"/>
    <col min="5383" max="5383" width="9.7109375" style="7" customWidth="1"/>
    <col min="5384" max="5385" width="11.28515625" style="7" customWidth="1"/>
    <col min="5386" max="5386" width="0" style="7" hidden="1" customWidth="1"/>
    <col min="5387" max="5387" width="7.42578125" style="7" customWidth="1"/>
    <col min="5388" max="5388" width="8.28515625" style="7" customWidth="1"/>
    <col min="5389" max="5389" width="8" style="7" customWidth="1"/>
    <col min="5390" max="5390" width="7" style="7" customWidth="1"/>
    <col min="5391" max="5391" width="3.5703125" style="7" customWidth="1"/>
    <col min="5392" max="5398" width="0" style="7" hidden="1" customWidth="1"/>
    <col min="5399" max="5399" width="9.140625" style="7"/>
    <col min="5400" max="5401" width="5.7109375" style="7" customWidth="1"/>
    <col min="5402" max="5402" width="6.5703125" style="7" customWidth="1"/>
    <col min="5403" max="5403" width="24.85546875" style="7" customWidth="1"/>
    <col min="5404" max="5404" width="4.28515625" style="7" customWidth="1"/>
    <col min="5405" max="5405" width="8.28515625" style="7" customWidth="1"/>
    <col min="5406" max="5406" width="8.7109375" style="7" customWidth="1"/>
    <col min="5407" max="5632" width="9.140625" style="7"/>
    <col min="5633" max="5633" width="4.7109375" style="7" customWidth="1"/>
    <col min="5634" max="5634" width="5.28515625" style="7" customWidth="1"/>
    <col min="5635" max="5635" width="13" style="7" customWidth="1"/>
    <col min="5636" max="5636" width="35.7109375" style="7" customWidth="1"/>
    <col min="5637" max="5637" width="11.28515625" style="7" customWidth="1"/>
    <col min="5638" max="5638" width="5.85546875" style="7" customWidth="1"/>
    <col min="5639" max="5639" width="9.7109375" style="7" customWidth="1"/>
    <col min="5640" max="5641" width="11.28515625" style="7" customWidth="1"/>
    <col min="5642" max="5642" width="0" style="7" hidden="1" customWidth="1"/>
    <col min="5643" max="5643" width="7.42578125" style="7" customWidth="1"/>
    <col min="5644" max="5644" width="8.28515625" style="7" customWidth="1"/>
    <col min="5645" max="5645" width="8" style="7" customWidth="1"/>
    <col min="5646" max="5646" width="7" style="7" customWidth="1"/>
    <col min="5647" max="5647" width="3.5703125" style="7" customWidth="1"/>
    <col min="5648" max="5654" width="0" style="7" hidden="1" customWidth="1"/>
    <col min="5655" max="5655" width="9.140625" style="7"/>
    <col min="5656" max="5657" width="5.7109375" style="7" customWidth="1"/>
    <col min="5658" max="5658" width="6.5703125" style="7" customWidth="1"/>
    <col min="5659" max="5659" width="24.85546875" style="7" customWidth="1"/>
    <col min="5660" max="5660" width="4.28515625" style="7" customWidth="1"/>
    <col min="5661" max="5661" width="8.28515625" style="7" customWidth="1"/>
    <col min="5662" max="5662" width="8.7109375" style="7" customWidth="1"/>
    <col min="5663" max="5888" width="9.140625" style="7"/>
    <col min="5889" max="5889" width="4.7109375" style="7" customWidth="1"/>
    <col min="5890" max="5890" width="5.28515625" style="7" customWidth="1"/>
    <col min="5891" max="5891" width="13" style="7" customWidth="1"/>
    <col min="5892" max="5892" width="35.7109375" style="7" customWidth="1"/>
    <col min="5893" max="5893" width="11.28515625" style="7" customWidth="1"/>
    <col min="5894" max="5894" width="5.85546875" style="7" customWidth="1"/>
    <col min="5895" max="5895" width="9.7109375" style="7" customWidth="1"/>
    <col min="5896" max="5897" width="11.28515625" style="7" customWidth="1"/>
    <col min="5898" max="5898" width="0" style="7" hidden="1" customWidth="1"/>
    <col min="5899" max="5899" width="7.42578125" style="7" customWidth="1"/>
    <col min="5900" max="5900" width="8.28515625" style="7" customWidth="1"/>
    <col min="5901" max="5901" width="8" style="7" customWidth="1"/>
    <col min="5902" max="5902" width="7" style="7" customWidth="1"/>
    <col min="5903" max="5903" width="3.5703125" style="7" customWidth="1"/>
    <col min="5904" max="5910" width="0" style="7" hidden="1" customWidth="1"/>
    <col min="5911" max="5911" width="9.140625" style="7"/>
    <col min="5912" max="5913" width="5.7109375" style="7" customWidth="1"/>
    <col min="5914" max="5914" width="6.5703125" style="7" customWidth="1"/>
    <col min="5915" max="5915" width="24.85546875" style="7" customWidth="1"/>
    <col min="5916" max="5916" width="4.28515625" style="7" customWidth="1"/>
    <col min="5917" max="5917" width="8.28515625" style="7" customWidth="1"/>
    <col min="5918" max="5918" width="8.7109375" style="7" customWidth="1"/>
    <col min="5919" max="6144" width="9.140625" style="7"/>
    <col min="6145" max="6145" width="4.7109375" style="7" customWidth="1"/>
    <col min="6146" max="6146" width="5.28515625" style="7" customWidth="1"/>
    <col min="6147" max="6147" width="13" style="7" customWidth="1"/>
    <col min="6148" max="6148" width="35.7109375" style="7" customWidth="1"/>
    <col min="6149" max="6149" width="11.28515625" style="7" customWidth="1"/>
    <col min="6150" max="6150" width="5.85546875" style="7" customWidth="1"/>
    <col min="6151" max="6151" width="9.7109375" style="7" customWidth="1"/>
    <col min="6152" max="6153" width="11.28515625" style="7" customWidth="1"/>
    <col min="6154" max="6154" width="0" style="7" hidden="1" customWidth="1"/>
    <col min="6155" max="6155" width="7.42578125" style="7" customWidth="1"/>
    <col min="6156" max="6156" width="8.28515625" style="7" customWidth="1"/>
    <col min="6157" max="6157" width="8" style="7" customWidth="1"/>
    <col min="6158" max="6158" width="7" style="7" customWidth="1"/>
    <col min="6159" max="6159" width="3.5703125" style="7" customWidth="1"/>
    <col min="6160" max="6166" width="0" style="7" hidden="1" customWidth="1"/>
    <col min="6167" max="6167" width="9.140625" style="7"/>
    <col min="6168" max="6169" width="5.7109375" style="7" customWidth="1"/>
    <col min="6170" max="6170" width="6.5703125" style="7" customWidth="1"/>
    <col min="6171" max="6171" width="24.85546875" style="7" customWidth="1"/>
    <col min="6172" max="6172" width="4.28515625" style="7" customWidth="1"/>
    <col min="6173" max="6173" width="8.28515625" style="7" customWidth="1"/>
    <col min="6174" max="6174" width="8.7109375" style="7" customWidth="1"/>
    <col min="6175" max="6400" width="9.140625" style="7"/>
    <col min="6401" max="6401" width="4.7109375" style="7" customWidth="1"/>
    <col min="6402" max="6402" width="5.28515625" style="7" customWidth="1"/>
    <col min="6403" max="6403" width="13" style="7" customWidth="1"/>
    <col min="6404" max="6404" width="35.7109375" style="7" customWidth="1"/>
    <col min="6405" max="6405" width="11.28515625" style="7" customWidth="1"/>
    <col min="6406" max="6406" width="5.85546875" style="7" customWidth="1"/>
    <col min="6407" max="6407" width="9.7109375" style="7" customWidth="1"/>
    <col min="6408" max="6409" width="11.28515625" style="7" customWidth="1"/>
    <col min="6410" max="6410" width="0" style="7" hidden="1" customWidth="1"/>
    <col min="6411" max="6411" width="7.42578125" style="7" customWidth="1"/>
    <col min="6412" max="6412" width="8.28515625" style="7" customWidth="1"/>
    <col min="6413" max="6413" width="8" style="7" customWidth="1"/>
    <col min="6414" max="6414" width="7" style="7" customWidth="1"/>
    <col min="6415" max="6415" width="3.5703125" style="7" customWidth="1"/>
    <col min="6416" max="6422" width="0" style="7" hidden="1" customWidth="1"/>
    <col min="6423" max="6423" width="9.140625" style="7"/>
    <col min="6424" max="6425" width="5.7109375" style="7" customWidth="1"/>
    <col min="6426" max="6426" width="6.5703125" style="7" customWidth="1"/>
    <col min="6427" max="6427" width="24.85546875" style="7" customWidth="1"/>
    <col min="6428" max="6428" width="4.28515625" style="7" customWidth="1"/>
    <col min="6429" max="6429" width="8.28515625" style="7" customWidth="1"/>
    <col min="6430" max="6430" width="8.7109375" style="7" customWidth="1"/>
    <col min="6431" max="6656" width="9.140625" style="7"/>
    <col min="6657" max="6657" width="4.7109375" style="7" customWidth="1"/>
    <col min="6658" max="6658" width="5.28515625" style="7" customWidth="1"/>
    <col min="6659" max="6659" width="13" style="7" customWidth="1"/>
    <col min="6660" max="6660" width="35.7109375" style="7" customWidth="1"/>
    <col min="6661" max="6661" width="11.28515625" style="7" customWidth="1"/>
    <col min="6662" max="6662" width="5.85546875" style="7" customWidth="1"/>
    <col min="6663" max="6663" width="9.7109375" style="7" customWidth="1"/>
    <col min="6664" max="6665" width="11.28515625" style="7" customWidth="1"/>
    <col min="6666" max="6666" width="0" style="7" hidden="1" customWidth="1"/>
    <col min="6667" max="6667" width="7.42578125" style="7" customWidth="1"/>
    <col min="6668" max="6668" width="8.28515625" style="7" customWidth="1"/>
    <col min="6669" max="6669" width="8" style="7" customWidth="1"/>
    <col min="6670" max="6670" width="7" style="7" customWidth="1"/>
    <col min="6671" max="6671" width="3.5703125" style="7" customWidth="1"/>
    <col min="6672" max="6678" width="0" style="7" hidden="1" customWidth="1"/>
    <col min="6679" max="6679" width="9.140625" style="7"/>
    <col min="6680" max="6681" width="5.7109375" style="7" customWidth="1"/>
    <col min="6682" max="6682" width="6.5703125" style="7" customWidth="1"/>
    <col min="6683" max="6683" width="24.85546875" style="7" customWidth="1"/>
    <col min="6684" max="6684" width="4.28515625" style="7" customWidth="1"/>
    <col min="6685" max="6685" width="8.28515625" style="7" customWidth="1"/>
    <col min="6686" max="6686" width="8.7109375" style="7" customWidth="1"/>
    <col min="6687" max="6912" width="9.140625" style="7"/>
    <col min="6913" max="6913" width="4.7109375" style="7" customWidth="1"/>
    <col min="6914" max="6914" width="5.28515625" style="7" customWidth="1"/>
    <col min="6915" max="6915" width="13" style="7" customWidth="1"/>
    <col min="6916" max="6916" width="35.7109375" style="7" customWidth="1"/>
    <col min="6917" max="6917" width="11.28515625" style="7" customWidth="1"/>
    <col min="6918" max="6918" width="5.85546875" style="7" customWidth="1"/>
    <col min="6919" max="6919" width="9.7109375" style="7" customWidth="1"/>
    <col min="6920" max="6921" width="11.28515625" style="7" customWidth="1"/>
    <col min="6922" max="6922" width="0" style="7" hidden="1" customWidth="1"/>
    <col min="6923" max="6923" width="7.42578125" style="7" customWidth="1"/>
    <col min="6924" max="6924" width="8.28515625" style="7" customWidth="1"/>
    <col min="6925" max="6925" width="8" style="7" customWidth="1"/>
    <col min="6926" max="6926" width="7" style="7" customWidth="1"/>
    <col min="6927" max="6927" width="3.5703125" style="7" customWidth="1"/>
    <col min="6928" max="6934" width="0" style="7" hidden="1" customWidth="1"/>
    <col min="6935" max="6935" width="9.140625" style="7"/>
    <col min="6936" max="6937" width="5.7109375" style="7" customWidth="1"/>
    <col min="6938" max="6938" width="6.5703125" style="7" customWidth="1"/>
    <col min="6939" max="6939" width="24.85546875" style="7" customWidth="1"/>
    <col min="6940" max="6940" width="4.28515625" style="7" customWidth="1"/>
    <col min="6941" max="6941" width="8.28515625" style="7" customWidth="1"/>
    <col min="6942" max="6942" width="8.7109375" style="7" customWidth="1"/>
    <col min="6943" max="7168" width="9.140625" style="7"/>
    <col min="7169" max="7169" width="4.7109375" style="7" customWidth="1"/>
    <col min="7170" max="7170" width="5.28515625" style="7" customWidth="1"/>
    <col min="7171" max="7171" width="13" style="7" customWidth="1"/>
    <col min="7172" max="7172" width="35.7109375" style="7" customWidth="1"/>
    <col min="7173" max="7173" width="11.28515625" style="7" customWidth="1"/>
    <col min="7174" max="7174" width="5.85546875" style="7" customWidth="1"/>
    <col min="7175" max="7175" width="9.7109375" style="7" customWidth="1"/>
    <col min="7176" max="7177" width="11.28515625" style="7" customWidth="1"/>
    <col min="7178" max="7178" width="0" style="7" hidden="1" customWidth="1"/>
    <col min="7179" max="7179" width="7.42578125" style="7" customWidth="1"/>
    <col min="7180" max="7180" width="8.28515625" style="7" customWidth="1"/>
    <col min="7181" max="7181" width="8" style="7" customWidth="1"/>
    <col min="7182" max="7182" width="7" style="7" customWidth="1"/>
    <col min="7183" max="7183" width="3.5703125" style="7" customWidth="1"/>
    <col min="7184" max="7190" width="0" style="7" hidden="1" customWidth="1"/>
    <col min="7191" max="7191" width="9.140625" style="7"/>
    <col min="7192" max="7193" width="5.7109375" style="7" customWidth="1"/>
    <col min="7194" max="7194" width="6.5703125" style="7" customWidth="1"/>
    <col min="7195" max="7195" width="24.85546875" style="7" customWidth="1"/>
    <col min="7196" max="7196" width="4.28515625" style="7" customWidth="1"/>
    <col min="7197" max="7197" width="8.28515625" style="7" customWidth="1"/>
    <col min="7198" max="7198" width="8.7109375" style="7" customWidth="1"/>
    <col min="7199" max="7424" width="9.140625" style="7"/>
    <col min="7425" max="7425" width="4.7109375" style="7" customWidth="1"/>
    <col min="7426" max="7426" width="5.28515625" style="7" customWidth="1"/>
    <col min="7427" max="7427" width="13" style="7" customWidth="1"/>
    <col min="7428" max="7428" width="35.7109375" style="7" customWidth="1"/>
    <col min="7429" max="7429" width="11.28515625" style="7" customWidth="1"/>
    <col min="7430" max="7430" width="5.85546875" style="7" customWidth="1"/>
    <col min="7431" max="7431" width="9.7109375" style="7" customWidth="1"/>
    <col min="7432" max="7433" width="11.28515625" style="7" customWidth="1"/>
    <col min="7434" max="7434" width="0" style="7" hidden="1" customWidth="1"/>
    <col min="7435" max="7435" width="7.42578125" style="7" customWidth="1"/>
    <col min="7436" max="7436" width="8.28515625" style="7" customWidth="1"/>
    <col min="7437" max="7437" width="8" style="7" customWidth="1"/>
    <col min="7438" max="7438" width="7" style="7" customWidth="1"/>
    <col min="7439" max="7439" width="3.5703125" style="7" customWidth="1"/>
    <col min="7440" max="7446" width="0" style="7" hidden="1" customWidth="1"/>
    <col min="7447" max="7447" width="9.140625" style="7"/>
    <col min="7448" max="7449" width="5.7109375" style="7" customWidth="1"/>
    <col min="7450" max="7450" width="6.5703125" style="7" customWidth="1"/>
    <col min="7451" max="7451" width="24.85546875" style="7" customWidth="1"/>
    <col min="7452" max="7452" width="4.28515625" style="7" customWidth="1"/>
    <col min="7453" max="7453" width="8.28515625" style="7" customWidth="1"/>
    <col min="7454" max="7454" width="8.7109375" style="7" customWidth="1"/>
    <col min="7455" max="7680" width="9.140625" style="7"/>
    <col min="7681" max="7681" width="4.7109375" style="7" customWidth="1"/>
    <col min="7682" max="7682" width="5.28515625" style="7" customWidth="1"/>
    <col min="7683" max="7683" width="13" style="7" customWidth="1"/>
    <col min="7684" max="7684" width="35.7109375" style="7" customWidth="1"/>
    <col min="7685" max="7685" width="11.28515625" style="7" customWidth="1"/>
    <col min="7686" max="7686" width="5.85546875" style="7" customWidth="1"/>
    <col min="7687" max="7687" width="9.7109375" style="7" customWidth="1"/>
    <col min="7688" max="7689" width="11.28515625" style="7" customWidth="1"/>
    <col min="7690" max="7690" width="0" style="7" hidden="1" customWidth="1"/>
    <col min="7691" max="7691" width="7.42578125" style="7" customWidth="1"/>
    <col min="7692" max="7692" width="8.28515625" style="7" customWidth="1"/>
    <col min="7693" max="7693" width="8" style="7" customWidth="1"/>
    <col min="7694" max="7694" width="7" style="7" customWidth="1"/>
    <col min="7695" max="7695" width="3.5703125" style="7" customWidth="1"/>
    <col min="7696" max="7702" width="0" style="7" hidden="1" customWidth="1"/>
    <col min="7703" max="7703" width="9.140625" style="7"/>
    <col min="7704" max="7705" width="5.7109375" style="7" customWidth="1"/>
    <col min="7706" max="7706" width="6.5703125" style="7" customWidth="1"/>
    <col min="7707" max="7707" width="24.85546875" style="7" customWidth="1"/>
    <col min="7708" max="7708" width="4.28515625" style="7" customWidth="1"/>
    <col min="7709" max="7709" width="8.28515625" style="7" customWidth="1"/>
    <col min="7710" max="7710" width="8.7109375" style="7" customWidth="1"/>
    <col min="7711" max="7936" width="9.140625" style="7"/>
    <col min="7937" max="7937" width="4.7109375" style="7" customWidth="1"/>
    <col min="7938" max="7938" width="5.28515625" style="7" customWidth="1"/>
    <col min="7939" max="7939" width="13" style="7" customWidth="1"/>
    <col min="7940" max="7940" width="35.7109375" style="7" customWidth="1"/>
    <col min="7941" max="7941" width="11.28515625" style="7" customWidth="1"/>
    <col min="7942" max="7942" width="5.85546875" style="7" customWidth="1"/>
    <col min="7943" max="7943" width="9.7109375" style="7" customWidth="1"/>
    <col min="7944" max="7945" width="11.28515625" style="7" customWidth="1"/>
    <col min="7946" max="7946" width="0" style="7" hidden="1" customWidth="1"/>
    <col min="7947" max="7947" width="7.42578125" style="7" customWidth="1"/>
    <col min="7948" max="7948" width="8.28515625" style="7" customWidth="1"/>
    <col min="7949" max="7949" width="8" style="7" customWidth="1"/>
    <col min="7950" max="7950" width="7" style="7" customWidth="1"/>
    <col min="7951" max="7951" width="3.5703125" style="7" customWidth="1"/>
    <col min="7952" max="7958" width="0" style="7" hidden="1" customWidth="1"/>
    <col min="7959" max="7959" width="9.140625" style="7"/>
    <col min="7960" max="7961" width="5.7109375" style="7" customWidth="1"/>
    <col min="7962" max="7962" width="6.5703125" style="7" customWidth="1"/>
    <col min="7963" max="7963" width="24.85546875" style="7" customWidth="1"/>
    <col min="7964" max="7964" width="4.28515625" style="7" customWidth="1"/>
    <col min="7965" max="7965" width="8.28515625" style="7" customWidth="1"/>
    <col min="7966" max="7966" width="8.7109375" style="7" customWidth="1"/>
    <col min="7967" max="8192" width="9.140625" style="7"/>
    <col min="8193" max="8193" width="4.7109375" style="7" customWidth="1"/>
    <col min="8194" max="8194" width="5.28515625" style="7" customWidth="1"/>
    <col min="8195" max="8195" width="13" style="7" customWidth="1"/>
    <col min="8196" max="8196" width="35.7109375" style="7" customWidth="1"/>
    <col min="8197" max="8197" width="11.28515625" style="7" customWidth="1"/>
    <col min="8198" max="8198" width="5.85546875" style="7" customWidth="1"/>
    <col min="8199" max="8199" width="9.7109375" style="7" customWidth="1"/>
    <col min="8200" max="8201" width="11.28515625" style="7" customWidth="1"/>
    <col min="8202" max="8202" width="0" style="7" hidden="1" customWidth="1"/>
    <col min="8203" max="8203" width="7.42578125" style="7" customWidth="1"/>
    <col min="8204" max="8204" width="8.28515625" style="7" customWidth="1"/>
    <col min="8205" max="8205" width="8" style="7" customWidth="1"/>
    <col min="8206" max="8206" width="7" style="7" customWidth="1"/>
    <col min="8207" max="8207" width="3.5703125" style="7" customWidth="1"/>
    <col min="8208" max="8214" width="0" style="7" hidden="1" customWidth="1"/>
    <col min="8215" max="8215" width="9.140625" style="7"/>
    <col min="8216" max="8217" width="5.7109375" style="7" customWidth="1"/>
    <col min="8218" max="8218" width="6.5703125" style="7" customWidth="1"/>
    <col min="8219" max="8219" width="24.85546875" style="7" customWidth="1"/>
    <col min="8220" max="8220" width="4.28515625" style="7" customWidth="1"/>
    <col min="8221" max="8221" width="8.28515625" style="7" customWidth="1"/>
    <col min="8222" max="8222" width="8.7109375" style="7" customWidth="1"/>
    <col min="8223" max="8448" width="9.140625" style="7"/>
    <col min="8449" max="8449" width="4.7109375" style="7" customWidth="1"/>
    <col min="8450" max="8450" width="5.28515625" style="7" customWidth="1"/>
    <col min="8451" max="8451" width="13" style="7" customWidth="1"/>
    <col min="8452" max="8452" width="35.7109375" style="7" customWidth="1"/>
    <col min="8453" max="8453" width="11.28515625" style="7" customWidth="1"/>
    <col min="8454" max="8454" width="5.85546875" style="7" customWidth="1"/>
    <col min="8455" max="8455" width="9.7109375" style="7" customWidth="1"/>
    <col min="8456" max="8457" width="11.28515625" style="7" customWidth="1"/>
    <col min="8458" max="8458" width="0" style="7" hidden="1" customWidth="1"/>
    <col min="8459" max="8459" width="7.42578125" style="7" customWidth="1"/>
    <col min="8460" max="8460" width="8.28515625" style="7" customWidth="1"/>
    <col min="8461" max="8461" width="8" style="7" customWidth="1"/>
    <col min="8462" max="8462" width="7" style="7" customWidth="1"/>
    <col min="8463" max="8463" width="3.5703125" style="7" customWidth="1"/>
    <col min="8464" max="8470" width="0" style="7" hidden="1" customWidth="1"/>
    <col min="8471" max="8471" width="9.140625" style="7"/>
    <col min="8472" max="8473" width="5.7109375" style="7" customWidth="1"/>
    <col min="8474" max="8474" width="6.5703125" style="7" customWidth="1"/>
    <col min="8475" max="8475" width="24.85546875" style="7" customWidth="1"/>
    <col min="8476" max="8476" width="4.28515625" style="7" customWidth="1"/>
    <col min="8477" max="8477" width="8.28515625" style="7" customWidth="1"/>
    <col min="8478" max="8478" width="8.7109375" style="7" customWidth="1"/>
    <col min="8479" max="8704" width="9.140625" style="7"/>
    <col min="8705" max="8705" width="4.7109375" style="7" customWidth="1"/>
    <col min="8706" max="8706" width="5.28515625" style="7" customWidth="1"/>
    <col min="8707" max="8707" width="13" style="7" customWidth="1"/>
    <col min="8708" max="8708" width="35.7109375" style="7" customWidth="1"/>
    <col min="8709" max="8709" width="11.28515625" style="7" customWidth="1"/>
    <col min="8710" max="8710" width="5.85546875" style="7" customWidth="1"/>
    <col min="8711" max="8711" width="9.7109375" style="7" customWidth="1"/>
    <col min="8712" max="8713" width="11.28515625" style="7" customWidth="1"/>
    <col min="8714" max="8714" width="0" style="7" hidden="1" customWidth="1"/>
    <col min="8715" max="8715" width="7.42578125" style="7" customWidth="1"/>
    <col min="8716" max="8716" width="8.28515625" style="7" customWidth="1"/>
    <col min="8717" max="8717" width="8" style="7" customWidth="1"/>
    <col min="8718" max="8718" width="7" style="7" customWidth="1"/>
    <col min="8719" max="8719" width="3.5703125" style="7" customWidth="1"/>
    <col min="8720" max="8726" width="0" style="7" hidden="1" customWidth="1"/>
    <col min="8727" max="8727" width="9.140625" style="7"/>
    <col min="8728" max="8729" width="5.7109375" style="7" customWidth="1"/>
    <col min="8730" max="8730" width="6.5703125" style="7" customWidth="1"/>
    <col min="8731" max="8731" width="24.85546875" style="7" customWidth="1"/>
    <col min="8732" max="8732" width="4.28515625" style="7" customWidth="1"/>
    <col min="8733" max="8733" width="8.28515625" style="7" customWidth="1"/>
    <col min="8734" max="8734" width="8.7109375" style="7" customWidth="1"/>
    <col min="8735" max="8960" width="9.140625" style="7"/>
    <col min="8961" max="8961" width="4.7109375" style="7" customWidth="1"/>
    <col min="8962" max="8962" width="5.28515625" style="7" customWidth="1"/>
    <col min="8963" max="8963" width="13" style="7" customWidth="1"/>
    <col min="8964" max="8964" width="35.7109375" style="7" customWidth="1"/>
    <col min="8965" max="8965" width="11.28515625" style="7" customWidth="1"/>
    <col min="8966" max="8966" width="5.85546875" style="7" customWidth="1"/>
    <col min="8967" max="8967" width="9.7109375" style="7" customWidth="1"/>
    <col min="8968" max="8969" width="11.28515625" style="7" customWidth="1"/>
    <col min="8970" max="8970" width="0" style="7" hidden="1" customWidth="1"/>
    <col min="8971" max="8971" width="7.42578125" style="7" customWidth="1"/>
    <col min="8972" max="8972" width="8.28515625" style="7" customWidth="1"/>
    <col min="8973" max="8973" width="8" style="7" customWidth="1"/>
    <col min="8974" max="8974" width="7" style="7" customWidth="1"/>
    <col min="8975" max="8975" width="3.5703125" style="7" customWidth="1"/>
    <col min="8976" max="8982" width="0" style="7" hidden="1" customWidth="1"/>
    <col min="8983" max="8983" width="9.140625" style="7"/>
    <col min="8984" max="8985" width="5.7109375" style="7" customWidth="1"/>
    <col min="8986" max="8986" width="6.5703125" style="7" customWidth="1"/>
    <col min="8987" max="8987" width="24.85546875" style="7" customWidth="1"/>
    <col min="8988" max="8988" width="4.28515625" style="7" customWidth="1"/>
    <col min="8989" max="8989" width="8.28515625" style="7" customWidth="1"/>
    <col min="8990" max="8990" width="8.7109375" style="7" customWidth="1"/>
    <col min="8991" max="9216" width="9.140625" style="7"/>
    <col min="9217" max="9217" width="4.7109375" style="7" customWidth="1"/>
    <col min="9218" max="9218" width="5.28515625" style="7" customWidth="1"/>
    <col min="9219" max="9219" width="13" style="7" customWidth="1"/>
    <col min="9220" max="9220" width="35.7109375" style="7" customWidth="1"/>
    <col min="9221" max="9221" width="11.28515625" style="7" customWidth="1"/>
    <col min="9222" max="9222" width="5.85546875" style="7" customWidth="1"/>
    <col min="9223" max="9223" width="9.7109375" style="7" customWidth="1"/>
    <col min="9224" max="9225" width="11.28515625" style="7" customWidth="1"/>
    <col min="9226" max="9226" width="0" style="7" hidden="1" customWidth="1"/>
    <col min="9227" max="9227" width="7.42578125" style="7" customWidth="1"/>
    <col min="9228" max="9228" width="8.28515625" style="7" customWidth="1"/>
    <col min="9229" max="9229" width="8" style="7" customWidth="1"/>
    <col min="9230" max="9230" width="7" style="7" customWidth="1"/>
    <col min="9231" max="9231" width="3.5703125" style="7" customWidth="1"/>
    <col min="9232" max="9238" width="0" style="7" hidden="1" customWidth="1"/>
    <col min="9239" max="9239" width="9.140625" style="7"/>
    <col min="9240" max="9241" width="5.7109375" style="7" customWidth="1"/>
    <col min="9242" max="9242" width="6.5703125" style="7" customWidth="1"/>
    <col min="9243" max="9243" width="24.85546875" style="7" customWidth="1"/>
    <col min="9244" max="9244" width="4.28515625" style="7" customWidth="1"/>
    <col min="9245" max="9245" width="8.28515625" style="7" customWidth="1"/>
    <col min="9246" max="9246" width="8.7109375" style="7" customWidth="1"/>
    <col min="9247" max="9472" width="9.140625" style="7"/>
    <col min="9473" max="9473" width="4.7109375" style="7" customWidth="1"/>
    <col min="9474" max="9474" width="5.28515625" style="7" customWidth="1"/>
    <col min="9475" max="9475" width="13" style="7" customWidth="1"/>
    <col min="9476" max="9476" width="35.7109375" style="7" customWidth="1"/>
    <col min="9477" max="9477" width="11.28515625" style="7" customWidth="1"/>
    <col min="9478" max="9478" width="5.85546875" style="7" customWidth="1"/>
    <col min="9479" max="9479" width="9.7109375" style="7" customWidth="1"/>
    <col min="9480" max="9481" width="11.28515625" style="7" customWidth="1"/>
    <col min="9482" max="9482" width="0" style="7" hidden="1" customWidth="1"/>
    <col min="9483" max="9483" width="7.42578125" style="7" customWidth="1"/>
    <col min="9484" max="9484" width="8.28515625" style="7" customWidth="1"/>
    <col min="9485" max="9485" width="8" style="7" customWidth="1"/>
    <col min="9486" max="9486" width="7" style="7" customWidth="1"/>
    <col min="9487" max="9487" width="3.5703125" style="7" customWidth="1"/>
    <col min="9488" max="9494" width="0" style="7" hidden="1" customWidth="1"/>
    <col min="9495" max="9495" width="9.140625" style="7"/>
    <col min="9496" max="9497" width="5.7109375" style="7" customWidth="1"/>
    <col min="9498" max="9498" width="6.5703125" style="7" customWidth="1"/>
    <col min="9499" max="9499" width="24.85546875" style="7" customWidth="1"/>
    <col min="9500" max="9500" width="4.28515625" style="7" customWidth="1"/>
    <col min="9501" max="9501" width="8.28515625" style="7" customWidth="1"/>
    <col min="9502" max="9502" width="8.7109375" style="7" customWidth="1"/>
    <col min="9503" max="9728" width="9.140625" style="7"/>
    <col min="9729" max="9729" width="4.7109375" style="7" customWidth="1"/>
    <col min="9730" max="9730" width="5.28515625" style="7" customWidth="1"/>
    <col min="9731" max="9731" width="13" style="7" customWidth="1"/>
    <col min="9732" max="9732" width="35.7109375" style="7" customWidth="1"/>
    <col min="9733" max="9733" width="11.28515625" style="7" customWidth="1"/>
    <col min="9734" max="9734" width="5.85546875" style="7" customWidth="1"/>
    <col min="9735" max="9735" width="9.7109375" style="7" customWidth="1"/>
    <col min="9736" max="9737" width="11.28515625" style="7" customWidth="1"/>
    <col min="9738" max="9738" width="0" style="7" hidden="1" customWidth="1"/>
    <col min="9739" max="9739" width="7.42578125" style="7" customWidth="1"/>
    <col min="9740" max="9740" width="8.28515625" style="7" customWidth="1"/>
    <col min="9741" max="9741" width="8" style="7" customWidth="1"/>
    <col min="9742" max="9742" width="7" style="7" customWidth="1"/>
    <col min="9743" max="9743" width="3.5703125" style="7" customWidth="1"/>
    <col min="9744" max="9750" width="0" style="7" hidden="1" customWidth="1"/>
    <col min="9751" max="9751" width="9.140625" style="7"/>
    <col min="9752" max="9753" width="5.7109375" style="7" customWidth="1"/>
    <col min="9754" max="9754" width="6.5703125" style="7" customWidth="1"/>
    <col min="9755" max="9755" width="24.85546875" style="7" customWidth="1"/>
    <col min="9756" max="9756" width="4.28515625" style="7" customWidth="1"/>
    <col min="9757" max="9757" width="8.28515625" style="7" customWidth="1"/>
    <col min="9758" max="9758" width="8.7109375" style="7" customWidth="1"/>
    <col min="9759" max="9984" width="9.140625" style="7"/>
    <col min="9985" max="9985" width="4.7109375" style="7" customWidth="1"/>
    <col min="9986" max="9986" width="5.28515625" style="7" customWidth="1"/>
    <col min="9987" max="9987" width="13" style="7" customWidth="1"/>
    <col min="9988" max="9988" width="35.7109375" style="7" customWidth="1"/>
    <col min="9989" max="9989" width="11.28515625" style="7" customWidth="1"/>
    <col min="9990" max="9990" width="5.85546875" style="7" customWidth="1"/>
    <col min="9991" max="9991" width="9.7109375" style="7" customWidth="1"/>
    <col min="9992" max="9993" width="11.28515625" style="7" customWidth="1"/>
    <col min="9994" max="9994" width="0" style="7" hidden="1" customWidth="1"/>
    <col min="9995" max="9995" width="7.42578125" style="7" customWidth="1"/>
    <col min="9996" max="9996" width="8.28515625" style="7" customWidth="1"/>
    <col min="9997" max="9997" width="8" style="7" customWidth="1"/>
    <col min="9998" max="9998" width="7" style="7" customWidth="1"/>
    <col min="9999" max="9999" width="3.5703125" style="7" customWidth="1"/>
    <col min="10000" max="10006" width="0" style="7" hidden="1" customWidth="1"/>
    <col min="10007" max="10007" width="9.140625" style="7"/>
    <col min="10008" max="10009" width="5.7109375" style="7" customWidth="1"/>
    <col min="10010" max="10010" width="6.5703125" style="7" customWidth="1"/>
    <col min="10011" max="10011" width="24.85546875" style="7" customWidth="1"/>
    <col min="10012" max="10012" width="4.28515625" style="7" customWidth="1"/>
    <col min="10013" max="10013" width="8.28515625" style="7" customWidth="1"/>
    <col min="10014" max="10014" width="8.7109375" style="7" customWidth="1"/>
    <col min="10015" max="10240" width="9.140625" style="7"/>
    <col min="10241" max="10241" width="4.7109375" style="7" customWidth="1"/>
    <col min="10242" max="10242" width="5.28515625" style="7" customWidth="1"/>
    <col min="10243" max="10243" width="13" style="7" customWidth="1"/>
    <col min="10244" max="10244" width="35.7109375" style="7" customWidth="1"/>
    <col min="10245" max="10245" width="11.28515625" style="7" customWidth="1"/>
    <col min="10246" max="10246" width="5.85546875" style="7" customWidth="1"/>
    <col min="10247" max="10247" width="9.7109375" style="7" customWidth="1"/>
    <col min="10248" max="10249" width="11.28515625" style="7" customWidth="1"/>
    <col min="10250" max="10250" width="0" style="7" hidden="1" customWidth="1"/>
    <col min="10251" max="10251" width="7.42578125" style="7" customWidth="1"/>
    <col min="10252" max="10252" width="8.28515625" style="7" customWidth="1"/>
    <col min="10253" max="10253" width="8" style="7" customWidth="1"/>
    <col min="10254" max="10254" width="7" style="7" customWidth="1"/>
    <col min="10255" max="10255" width="3.5703125" style="7" customWidth="1"/>
    <col min="10256" max="10262" width="0" style="7" hidden="1" customWidth="1"/>
    <col min="10263" max="10263" width="9.140625" style="7"/>
    <col min="10264" max="10265" width="5.7109375" style="7" customWidth="1"/>
    <col min="10266" max="10266" width="6.5703125" style="7" customWidth="1"/>
    <col min="10267" max="10267" width="24.85546875" style="7" customWidth="1"/>
    <col min="10268" max="10268" width="4.28515625" style="7" customWidth="1"/>
    <col min="10269" max="10269" width="8.28515625" style="7" customWidth="1"/>
    <col min="10270" max="10270" width="8.7109375" style="7" customWidth="1"/>
    <col min="10271" max="10496" width="9.140625" style="7"/>
    <col min="10497" max="10497" width="4.7109375" style="7" customWidth="1"/>
    <col min="10498" max="10498" width="5.28515625" style="7" customWidth="1"/>
    <col min="10499" max="10499" width="13" style="7" customWidth="1"/>
    <col min="10500" max="10500" width="35.7109375" style="7" customWidth="1"/>
    <col min="10501" max="10501" width="11.28515625" style="7" customWidth="1"/>
    <col min="10502" max="10502" width="5.85546875" style="7" customWidth="1"/>
    <col min="10503" max="10503" width="9.7109375" style="7" customWidth="1"/>
    <col min="10504" max="10505" width="11.28515625" style="7" customWidth="1"/>
    <col min="10506" max="10506" width="0" style="7" hidden="1" customWidth="1"/>
    <col min="10507" max="10507" width="7.42578125" style="7" customWidth="1"/>
    <col min="10508" max="10508" width="8.28515625" style="7" customWidth="1"/>
    <col min="10509" max="10509" width="8" style="7" customWidth="1"/>
    <col min="10510" max="10510" width="7" style="7" customWidth="1"/>
    <col min="10511" max="10511" width="3.5703125" style="7" customWidth="1"/>
    <col min="10512" max="10518" width="0" style="7" hidden="1" customWidth="1"/>
    <col min="10519" max="10519" width="9.140625" style="7"/>
    <col min="10520" max="10521" width="5.7109375" style="7" customWidth="1"/>
    <col min="10522" max="10522" width="6.5703125" style="7" customWidth="1"/>
    <col min="10523" max="10523" width="24.85546875" style="7" customWidth="1"/>
    <col min="10524" max="10524" width="4.28515625" style="7" customWidth="1"/>
    <col min="10525" max="10525" width="8.28515625" style="7" customWidth="1"/>
    <col min="10526" max="10526" width="8.7109375" style="7" customWidth="1"/>
    <col min="10527" max="10752" width="9.140625" style="7"/>
    <col min="10753" max="10753" width="4.7109375" style="7" customWidth="1"/>
    <col min="10754" max="10754" width="5.28515625" style="7" customWidth="1"/>
    <col min="10755" max="10755" width="13" style="7" customWidth="1"/>
    <col min="10756" max="10756" width="35.7109375" style="7" customWidth="1"/>
    <col min="10757" max="10757" width="11.28515625" style="7" customWidth="1"/>
    <col min="10758" max="10758" width="5.85546875" style="7" customWidth="1"/>
    <col min="10759" max="10759" width="9.7109375" style="7" customWidth="1"/>
    <col min="10760" max="10761" width="11.28515625" style="7" customWidth="1"/>
    <col min="10762" max="10762" width="0" style="7" hidden="1" customWidth="1"/>
    <col min="10763" max="10763" width="7.42578125" style="7" customWidth="1"/>
    <col min="10764" max="10764" width="8.28515625" style="7" customWidth="1"/>
    <col min="10765" max="10765" width="8" style="7" customWidth="1"/>
    <col min="10766" max="10766" width="7" style="7" customWidth="1"/>
    <col min="10767" max="10767" width="3.5703125" style="7" customWidth="1"/>
    <col min="10768" max="10774" width="0" style="7" hidden="1" customWidth="1"/>
    <col min="10775" max="10775" width="9.140625" style="7"/>
    <col min="10776" max="10777" width="5.7109375" style="7" customWidth="1"/>
    <col min="10778" max="10778" width="6.5703125" style="7" customWidth="1"/>
    <col min="10779" max="10779" width="24.85546875" style="7" customWidth="1"/>
    <col min="10780" max="10780" width="4.28515625" style="7" customWidth="1"/>
    <col min="10781" max="10781" width="8.28515625" style="7" customWidth="1"/>
    <col min="10782" max="10782" width="8.7109375" style="7" customWidth="1"/>
    <col min="10783" max="11008" width="9.140625" style="7"/>
    <col min="11009" max="11009" width="4.7109375" style="7" customWidth="1"/>
    <col min="11010" max="11010" width="5.28515625" style="7" customWidth="1"/>
    <col min="11011" max="11011" width="13" style="7" customWidth="1"/>
    <col min="11012" max="11012" width="35.7109375" style="7" customWidth="1"/>
    <col min="11013" max="11013" width="11.28515625" style="7" customWidth="1"/>
    <col min="11014" max="11014" width="5.85546875" style="7" customWidth="1"/>
    <col min="11015" max="11015" width="9.7109375" style="7" customWidth="1"/>
    <col min="11016" max="11017" width="11.28515625" style="7" customWidth="1"/>
    <col min="11018" max="11018" width="0" style="7" hidden="1" customWidth="1"/>
    <col min="11019" max="11019" width="7.42578125" style="7" customWidth="1"/>
    <col min="11020" max="11020" width="8.28515625" style="7" customWidth="1"/>
    <col min="11021" max="11021" width="8" style="7" customWidth="1"/>
    <col min="11022" max="11022" width="7" style="7" customWidth="1"/>
    <col min="11023" max="11023" width="3.5703125" style="7" customWidth="1"/>
    <col min="11024" max="11030" width="0" style="7" hidden="1" customWidth="1"/>
    <col min="11031" max="11031" width="9.140625" style="7"/>
    <col min="11032" max="11033" width="5.7109375" style="7" customWidth="1"/>
    <col min="11034" max="11034" width="6.5703125" style="7" customWidth="1"/>
    <col min="11035" max="11035" width="24.85546875" style="7" customWidth="1"/>
    <col min="11036" max="11036" width="4.28515625" style="7" customWidth="1"/>
    <col min="11037" max="11037" width="8.28515625" style="7" customWidth="1"/>
    <col min="11038" max="11038" width="8.7109375" style="7" customWidth="1"/>
    <col min="11039" max="11264" width="9.140625" style="7"/>
    <col min="11265" max="11265" width="4.7109375" style="7" customWidth="1"/>
    <col min="11266" max="11266" width="5.28515625" style="7" customWidth="1"/>
    <col min="11267" max="11267" width="13" style="7" customWidth="1"/>
    <col min="11268" max="11268" width="35.7109375" style="7" customWidth="1"/>
    <col min="11269" max="11269" width="11.28515625" style="7" customWidth="1"/>
    <col min="11270" max="11270" width="5.85546875" style="7" customWidth="1"/>
    <col min="11271" max="11271" width="9.7109375" style="7" customWidth="1"/>
    <col min="11272" max="11273" width="11.28515625" style="7" customWidth="1"/>
    <col min="11274" max="11274" width="0" style="7" hidden="1" customWidth="1"/>
    <col min="11275" max="11275" width="7.42578125" style="7" customWidth="1"/>
    <col min="11276" max="11276" width="8.28515625" style="7" customWidth="1"/>
    <col min="11277" max="11277" width="8" style="7" customWidth="1"/>
    <col min="11278" max="11278" width="7" style="7" customWidth="1"/>
    <col min="11279" max="11279" width="3.5703125" style="7" customWidth="1"/>
    <col min="11280" max="11286" width="0" style="7" hidden="1" customWidth="1"/>
    <col min="11287" max="11287" width="9.140625" style="7"/>
    <col min="11288" max="11289" width="5.7109375" style="7" customWidth="1"/>
    <col min="11290" max="11290" width="6.5703125" style="7" customWidth="1"/>
    <col min="11291" max="11291" width="24.85546875" style="7" customWidth="1"/>
    <col min="11292" max="11292" width="4.28515625" style="7" customWidth="1"/>
    <col min="11293" max="11293" width="8.28515625" style="7" customWidth="1"/>
    <col min="11294" max="11294" width="8.7109375" style="7" customWidth="1"/>
    <col min="11295" max="11520" width="9.140625" style="7"/>
    <col min="11521" max="11521" width="4.7109375" style="7" customWidth="1"/>
    <col min="11522" max="11522" width="5.28515625" style="7" customWidth="1"/>
    <col min="11523" max="11523" width="13" style="7" customWidth="1"/>
    <col min="11524" max="11524" width="35.7109375" style="7" customWidth="1"/>
    <col min="11525" max="11525" width="11.28515625" style="7" customWidth="1"/>
    <col min="11526" max="11526" width="5.85546875" style="7" customWidth="1"/>
    <col min="11527" max="11527" width="9.7109375" style="7" customWidth="1"/>
    <col min="11528" max="11529" width="11.28515625" style="7" customWidth="1"/>
    <col min="11530" max="11530" width="0" style="7" hidden="1" customWidth="1"/>
    <col min="11531" max="11531" width="7.42578125" style="7" customWidth="1"/>
    <col min="11532" max="11532" width="8.28515625" style="7" customWidth="1"/>
    <col min="11533" max="11533" width="8" style="7" customWidth="1"/>
    <col min="11534" max="11534" width="7" style="7" customWidth="1"/>
    <col min="11535" max="11535" width="3.5703125" style="7" customWidth="1"/>
    <col min="11536" max="11542" width="0" style="7" hidden="1" customWidth="1"/>
    <col min="11543" max="11543" width="9.140625" style="7"/>
    <col min="11544" max="11545" width="5.7109375" style="7" customWidth="1"/>
    <col min="11546" max="11546" width="6.5703125" style="7" customWidth="1"/>
    <col min="11547" max="11547" width="24.85546875" style="7" customWidth="1"/>
    <col min="11548" max="11548" width="4.28515625" style="7" customWidth="1"/>
    <col min="11549" max="11549" width="8.28515625" style="7" customWidth="1"/>
    <col min="11550" max="11550" width="8.7109375" style="7" customWidth="1"/>
    <col min="11551" max="11776" width="9.140625" style="7"/>
    <col min="11777" max="11777" width="4.7109375" style="7" customWidth="1"/>
    <col min="11778" max="11778" width="5.28515625" style="7" customWidth="1"/>
    <col min="11779" max="11779" width="13" style="7" customWidth="1"/>
    <col min="11780" max="11780" width="35.7109375" style="7" customWidth="1"/>
    <col min="11781" max="11781" width="11.28515625" style="7" customWidth="1"/>
    <col min="11782" max="11782" width="5.85546875" style="7" customWidth="1"/>
    <col min="11783" max="11783" width="9.7109375" style="7" customWidth="1"/>
    <col min="11784" max="11785" width="11.28515625" style="7" customWidth="1"/>
    <col min="11786" max="11786" width="0" style="7" hidden="1" customWidth="1"/>
    <col min="11787" max="11787" width="7.42578125" style="7" customWidth="1"/>
    <col min="11788" max="11788" width="8.28515625" style="7" customWidth="1"/>
    <col min="11789" max="11789" width="8" style="7" customWidth="1"/>
    <col min="11790" max="11790" width="7" style="7" customWidth="1"/>
    <col min="11791" max="11791" width="3.5703125" style="7" customWidth="1"/>
    <col min="11792" max="11798" width="0" style="7" hidden="1" customWidth="1"/>
    <col min="11799" max="11799" width="9.140625" style="7"/>
    <col min="11800" max="11801" width="5.7109375" style="7" customWidth="1"/>
    <col min="11802" max="11802" width="6.5703125" style="7" customWidth="1"/>
    <col min="11803" max="11803" width="24.85546875" style="7" customWidth="1"/>
    <col min="11804" max="11804" width="4.28515625" style="7" customWidth="1"/>
    <col min="11805" max="11805" width="8.28515625" style="7" customWidth="1"/>
    <col min="11806" max="11806" width="8.7109375" style="7" customWidth="1"/>
    <col min="11807" max="12032" width="9.140625" style="7"/>
    <col min="12033" max="12033" width="4.7109375" style="7" customWidth="1"/>
    <col min="12034" max="12034" width="5.28515625" style="7" customWidth="1"/>
    <col min="12035" max="12035" width="13" style="7" customWidth="1"/>
    <col min="12036" max="12036" width="35.7109375" style="7" customWidth="1"/>
    <col min="12037" max="12037" width="11.28515625" style="7" customWidth="1"/>
    <col min="12038" max="12038" width="5.85546875" style="7" customWidth="1"/>
    <col min="12039" max="12039" width="9.7109375" style="7" customWidth="1"/>
    <col min="12040" max="12041" width="11.28515625" style="7" customWidth="1"/>
    <col min="12042" max="12042" width="0" style="7" hidden="1" customWidth="1"/>
    <col min="12043" max="12043" width="7.42578125" style="7" customWidth="1"/>
    <col min="12044" max="12044" width="8.28515625" style="7" customWidth="1"/>
    <col min="12045" max="12045" width="8" style="7" customWidth="1"/>
    <col min="12046" max="12046" width="7" style="7" customWidth="1"/>
    <col min="12047" max="12047" width="3.5703125" style="7" customWidth="1"/>
    <col min="12048" max="12054" width="0" style="7" hidden="1" customWidth="1"/>
    <col min="12055" max="12055" width="9.140625" style="7"/>
    <col min="12056" max="12057" width="5.7109375" style="7" customWidth="1"/>
    <col min="12058" max="12058" width="6.5703125" style="7" customWidth="1"/>
    <col min="12059" max="12059" width="24.85546875" style="7" customWidth="1"/>
    <col min="12060" max="12060" width="4.28515625" style="7" customWidth="1"/>
    <col min="12061" max="12061" width="8.28515625" style="7" customWidth="1"/>
    <col min="12062" max="12062" width="8.7109375" style="7" customWidth="1"/>
    <col min="12063" max="12288" width="9.140625" style="7"/>
    <col min="12289" max="12289" width="4.7109375" style="7" customWidth="1"/>
    <col min="12290" max="12290" width="5.28515625" style="7" customWidth="1"/>
    <col min="12291" max="12291" width="13" style="7" customWidth="1"/>
    <col min="12292" max="12292" width="35.7109375" style="7" customWidth="1"/>
    <col min="12293" max="12293" width="11.28515625" style="7" customWidth="1"/>
    <col min="12294" max="12294" width="5.85546875" style="7" customWidth="1"/>
    <col min="12295" max="12295" width="9.7109375" style="7" customWidth="1"/>
    <col min="12296" max="12297" width="11.28515625" style="7" customWidth="1"/>
    <col min="12298" max="12298" width="0" style="7" hidden="1" customWidth="1"/>
    <col min="12299" max="12299" width="7.42578125" style="7" customWidth="1"/>
    <col min="12300" max="12300" width="8.28515625" style="7" customWidth="1"/>
    <col min="12301" max="12301" width="8" style="7" customWidth="1"/>
    <col min="12302" max="12302" width="7" style="7" customWidth="1"/>
    <col min="12303" max="12303" width="3.5703125" style="7" customWidth="1"/>
    <col min="12304" max="12310" width="0" style="7" hidden="1" customWidth="1"/>
    <col min="12311" max="12311" width="9.140625" style="7"/>
    <col min="12312" max="12313" width="5.7109375" style="7" customWidth="1"/>
    <col min="12314" max="12314" width="6.5703125" style="7" customWidth="1"/>
    <col min="12315" max="12315" width="24.85546875" style="7" customWidth="1"/>
    <col min="12316" max="12316" width="4.28515625" style="7" customWidth="1"/>
    <col min="12317" max="12317" width="8.28515625" style="7" customWidth="1"/>
    <col min="12318" max="12318" width="8.7109375" style="7" customWidth="1"/>
    <col min="12319" max="12544" width="9.140625" style="7"/>
    <col min="12545" max="12545" width="4.7109375" style="7" customWidth="1"/>
    <col min="12546" max="12546" width="5.28515625" style="7" customWidth="1"/>
    <col min="12547" max="12547" width="13" style="7" customWidth="1"/>
    <col min="12548" max="12548" width="35.7109375" style="7" customWidth="1"/>
    <col min="12549" max="12549" width="11.28515625" style="7" customWidth="1"/>
    <col min="12550" max="12550" width="5.85546875" style="7" customWidth="1"/>
    <col min="12551" max="12551" width="9.7109375" style="7" customWidth="1"/>
    <col min="12552" max="12553" width="11.28515625" style="7" customWidth="1"/>
    <col min="12554" max="12554" width="0" style="7" hidden="1" customWidth="1"/>
    <col min="12555" max="12555" width="7.42578125" style="7" customWidth="1"/>
    <col min="12556" max="12556" width="8.28515625" style="7" customWidth="1"/>
    <col min="12557" max="12557" width="8" style="7" customWidth="1"/>
    <col min="12558" max="12558" width="7" style="7" customWidth="1"/>
    <col min="12559" max="12559" width="3.5703125" style="7" customWidth="1"/>
    <col min="12560" max="12566" width="0" style="7" hidden="1" customWidth="1"/>
    <col min="12567" max="12567" width="9.140625" style="7"/>
    <col min="12568" max="12569" width="5.7109375" style="7" customWidth="1"/>
    <col min="12570" max="12570" width="6.5703125" style="7" customWidth="1"/>
    <col min="12571" max="12571" width="24.85546875" style="7" customWidth="1"/>
    <col min="12572" max="12572" width="4.28515625" style="7" customWidth="1"/>
    <col min="12573" max="12573" width="8.28515625" style="7" customWidth="1"/>
    <col min="12574" max="12574" width="8.7109375" style="7" customWidth="1"/>
    <col min="12575" max="12800" width="9.140625" style="7"/>
    <col min="12801" max="12801" width="4.7109375" style="7" customWidth="1"/>
    <col min="12802" max="12802" width="5.28515625" style="7" customWidth="1"/>
    <col min="12803" max="12803" width="13" style="7" customWidth="1"/>
    <col min="12804" max="12804" width="35.7109375" style="7" customWidth="1"/>
    <col min="12805" max="12805" width="11.28515625" style="7" customWidth="1"/>
    <col min="12806" max="12806" width="5.85546875" style="7" customWidth="1"/>
    <col min="12807" max="12807" width="9.7109375" style="7" customWidth="1"/>
    <col min="12808" max="12809" width="11.28515625" style="7" customWidth="1"/>
    <col min="12810" max="12810" width="0" style="7" hidden="1" customWidth="1"/>
    <col min="12811" max="12811" width="7.42578125" style="7" customWidth="1"/>
    <col min="12812" max="12812" width="8.28515625" style="7" customWidth="1"/>
    <col min="12813" max="12813" width="8" style="7" customWidth="1"/>
    <col min="12814" max="12814" width="7" style="7" customWidth="1"/>
    <col min="12815" max="12815" width="3.5703125" style="7" customWidth="1"/>
    <col min="12816" max="12822" width="0" style="7" hidden="1" customWidth="1"/>
    <col min="12823" max="12823" width="9.140625" style="7"/>
    <col min="12824" max="12825" width="5.7109375" style="7" customWidth="1"/>
    <col min="12826" max="12826" width="6.5703125" style="7" customWidth="1"/>
    <col min="12827" max="12827" width="24.85546875" style="7" customWidth="1"/>
    <col min="12828" max="12828" width="4.28515625" style="7" customWidth="1"/>
    <col min="12829" max="12829" width="8.28515625" style="7" customWidth="1"/>
    <col min="12830" max="12830" width="8.7109375" style="7" customWidth="1"/>
    <col min="12831" max="13056" width="9.140625" style="7"/>
    <col min="13057" max="13057" width="4.7109375" style="7" customWidth="1"/>
    <col min="13058" max="13058" width="5.28515625" style="7" customWidth="1"/>
    <col min="13059" max="13059" width="13" style="7" customWidth="1"/>
    <col min="13060" max="13060" width="35.7109375" style="7" customWidth="1"/>
    <col min="13061" max="13061" width="11.28515625" style="7" customWidth="1"/>
    <col min="13062" max="13062" width="5.85546875" style="7" customWidth="1"/>
    <col min="13063" max="13063" width="9.7109375" style="7" customWidth="1"/>
    <col min="13064" max="13065" width="11.28515625" style="7" customWidth="1"/>
    <col min="13066" max="13066" width="0" style="7" hidden="1" customWidth="1"/>
    <col min="13067" max="13067" width="7.42578125" style="7" customWidth="1"/>
    <col min="13068" max="13068" width="8.28515625" style="7" customWidth="1"/>
    <col min="13069" max="13069" width="8" style="7" customWidth="1"/>
    <col min="13070" max="13070" width="7" style="7" customWidth="1"/>
    <col min="13071" max="13071" width="3.5703125" style="7" customWidth="1"/>
    <col min="13072" max="13078" width="0" style="7" hidden="1" customWidth="1"/>
    <col min="13079" max="13079" width="9.140625" style="7"/>
    <col min="13080" max="13081" width="5.7109375" style="7" customWidth="1"/>
    <col min="13082" max="13082" width="6.5703125" style="7" customWidth="1"/>
    <col min="13083" max="13083" width="24.85546875" style="7" customWidth="1"/>
    <col min="13084" max="13084" width="4.28515625" style="7" customWidth="1"/>
    <col min="13085" max="13085" width="8.28515625" style="7" customWidth="1"/>
    <col min="13086" max="13086" width="8.7109375" style="7" customWidth="1"/>
    <col min="13087" max="13312" width="9.140625" style="7"/>
    <col min="13313" max="13313" width="4.7109375" style="7" customWidth="1"/>
    <col min="13314" max="13314" width="5.28515625" style="7" customWidth="1"/>
    <col min="13315" max="13315" width="13" style="7" customWidth="1"/>
    <col min="13316" max="13316" width="35.7109375" style="7" customWidth="1"/>
    <col min="13317" max="13317" width="11.28515625" style="7" customWidth="1"/>
    <col min="13318" max="13318" width="5.85546875" style="7" customWidth="1"/>
    <col min="13319" max="13319" width="9.7109375" style="7" customWidth="1"/>
    <col min="13320" max="13321" width="11.28515625" style="7" customWidth="1"/>
    <col min="13322" max="13322" width="0" style="7" hidden="1" customWidth="1"/>
    <col min="13323" max="13323" width="7.42578125" style="7" customWidth="1"/>
    <col min="13324" max="13324" width="8.28515625" style="7" customWidth="1"/>
    <col min="13325" max="13325" width="8" style="7" customWidth="1"/>
    <col min="13326" max="13326" width="7" style="7" customWidth="1"/>
    <col min="13327" max="13327" width="3.5703125" style="7" customWidth="1"/>
    <col min="13328" max="13334" width="0" style="7" hidden="1" customWidth="1"/>
    <col min="13335" max="13335" width="9.140625" style="7"/>
    <col min="13336" max="13337" width="5.7109375" style="7" customWidth="1"/>
    <col min="13338" max="13338" width="6.5703125" style="7" customWidth="1"/>
    <col min="13339" max="13339" width="24.85546875" style="7" customWidth="1"/>
    <col min="13340" max="13340" width="4.28515625" style="7" customWidth="1"/>
    <col min="13341" max="13341" width="8.28515625" style="7" customWidth="1"/>
    <col min="13342" max="13342" width="8.7109375" style="7" customWidth="1"/>
    <col min="13343" max="13568" width="9.140625" style="7"/>
    <col min="13569" max="13569" width="4.7109375" style="7" customWidth="1"/>
    <col min="13570" max="13570" width="5.28515625" style="7" customWidth="1"/>
    <col min="13571" max="13571" width="13" style="7" customWidth="1"/>
    <col min="13572" max="13572" width="35.7109375" style="7" customWidth="1"/>
    <col min="13573" max="13573" width="11.28515625" style="7" customWidth="1"/>
    <col min="13574" max="13574" width="5.85546875" style="7" customWidth="1"/>
    <col min="13575" max="13575" width="9.7109375" style="7" customWidth="1"/>
    <col min="13576" max="13577" width="11.28515625" style="7" customWidth="1"/>
    <col min="13578" max="13578" width="0" style="7" hidden="1" customWidth="1"/>
    <col min="13579" max="13579" width="7.42578125" style="7" customWidth="1"/>
    <col min="13580" max="13580" width="8.28515625" style="7" customWidth="1"/>
    <col min="13581" max="13581" width="8" style="7" customWidth="1"/>
    <col min="13582" max="13582" width="7" style="7" customWidth="1"/>
    <col min="13583" max="13583" width="3.5703125" style="7" customWidth="1"/>
    <col min="13584" max="13590" width="0" style="7" hidden="1" customWidth="1"/>
    <col min="13591" max="13591" width="9.140625" style="7"/>
    <col min="13592" max="13593" width="5.7109375" style="7" customWidth="1"/>
    <col min="13594" max="13594" width="6.5703125" style="7" customWidth="1"/>
    <col min="13595" max="13595" width="24.85546875" style="7" customWidth="1"/>
    <col min="13596" max="13596" width="4.28515625" style="7" customWidth="1"/>
    <col min="13597" max="13597" width="8.28515625" style="7" customWidth="1"/>
    <col min="13598" max="13598" width="8.7109375" style="7" customWidth="1"/>
    <col min="13599" max="13824" width="9.140625" style="7"/>
    <col min="13825" max="13825" width="4.7109375" style="7" customWidth="1"/>
    <col min="13826" max="13826" width="5.28515625" style="7" customWidth="1"/>
    <col min="13827" max="13827" width="13" style="7" customWidth="1"/>
    <col min="13828" max="13828" width="35.7109375" style="7" customWidth="1"/>
    <col min="13829" max="13829" width="11.28515625" style="7" customWidth="1"/>
    <col min="13830" max="13830" width="5.85546875" style="7" customWidth="1"/>
    <col min="13831" max="13831" width="9.7109375" style="7" customWidth="1"/>
    <col min="13832" max="13833" width="11.28515625" style="7" customWidth="1"/>
    <col min="13834" max="13834" width="0" style="7" hidden="1" customWidth="1"/>
    <col min="13835" max="13835" width="7.42578125" style="7" customWidth="1"/>
    <col min="13836" max="13836" width="8.28515625" style="7" customWidth="1"/>
    <col min="13837" max="13837" width="8" style="7" customWidth="1"/>
    <col min="13838" max="13838" width="7" style="7" customWidth="1"/>
    <col min="13839" max="13839" width="3.5703125" style="7" customWidth="1"/>
    <col min="13840" max="13846" width="0" style="7" hidden="1" customWidth="1"/>
    <col min="13847" max="13847" width="9.140625" style="7"/>
    <col min="13848" max="13849" width="5.7109375" style="7" customWidth="1"/>
    <col min="13850" max="13850" width="6.5703125" style="7" customWidth="1"/>
    <col min="13851" max="13851" width="24.85546875" style="7" customWidth="1"/>
    <col min="13852" max="13852" width="4.28515625" style="7" customWidth="1"/>
    <col min="13853" max="13853" width="8.28515625" style="7" customWidth="1"/>
    <col min="13854" max="13854" width="8.7109375" style="7" customWidth="1"/>
    <col min="13855" max="14080" width="9.140625" style="7"/>
    <col min="14081" max="14081" width="4.7109375" style="7" customWidth="1"/>
    <col min="14082" max="14082" width="5.28515625" style="7" customWidth="1"/>
    <col min="14083" max="14083" width="13" style="7" customWidth="1"/>
    <col min="14084" max="14084" width="35.7109375" style="7" customWidth="1"/>
    <col min="14085" max="14085" width="11.28515625" style="7" customWidth="1"/>
    <col min="14086" max="14086" width="5.85546875" style="7" customWidth="1"/>
    <col min="14087" max="14087" width="9.7109375" style="7" customWidth="1"/>
    <col min="14088" max="14089" width="11.28515625" style="7" customWidth="1"/>
    <col min="14090" max="14090" width="0" style="7" hidden="1" customWidth="1"/>
    <col min="14091" max="14091" width="7.42578125" style="7" customWidth="1"/>
    <col min="14092" max="14092" width="8.28515625" style="7" customWidth="1"/>
    <col min="14093" max="14093" width="8" style="7" customWidth="1"/>
    <col min="14094" max="14094" width="7" style="7" customWidth="1"/>
    <col min="14095" max="14095" width="3.5703125" style="7" customWidth="1"/>
    <col min="14096" max="14102" width="0" style="7" hidden="1" customWidth="1"/>
    <col min="14103" max="14103" width="9.140625" style="7"/>
    <col min="14104" max="14105" width="5.7109375" style="7" customWidth="1"/>
    <col min="14106" max="14106" width="6.5703125" style="7" customWidth="1"/>
    <col min="14107" max="14107" width="24.85546875" style="7" customWidth="1"/>
    <col min="14108" max="14108" width="4.28515625" style="7" customWidth="1"/>
    <col min="14109" max="14109" width="8.28515625" style="7" customWidth="1"/>
    <col min="14110" max="14110" width="8.7109375" style="7" customWidth="1"/>
    <col min="14111" max="14336" width="9.140625" style="7"/>
    <col min="14337" max="14337" width="4.7109375" style="7" customWidth="1"/>
    <col min="14338" max="14338" width="5.28515625" style="7" customWidth="1"/>
    <col min="14339" max="14339" width="13" style="7" customWidth="1"/>
    <col min="14340" max="14340" width="35.7109375" style="7" customWidth="1"/>
    <col min="14341" max="14341" width="11.28515625" style="7" customWidth="1"/>
    <col min="14342" max="14342" width="5.85546875" style="7" customWidth="1"/>
    <col min="14343" max="14343" width="9.7109375" style="7" customWidth="1"/>
    <col min="14344" max="14345" width="11.28515625" style="7" customWidth="1"/>
    <col min="14346" max="14346" width="0" style="7" hidden="1" customWidth="1"/>
    <col min="14347" max="14347" width="7.42578125" style="7" customWidth="1"/>
    <col min="14348" max="14348" width="8.28515625" style="7" customWidth="1"/>
    <col min="14349" max="14349" width="8" style="7" customWidth="1"/>
    <col min="14350" max="14350" width="7" style="7" customWidth="1"/>
    <col min="14351" max="14351" width="3.5703125" style="7" customWidth="1"/>
    <col min="14352" max="14358" width="0" style="7" hidden="1" customWidth="1"/>
    <col min="14359" max="14359" width="9.140625" style="7"/>
    <col min="14360" max="14361" width="5.7109375" style="7" customWidth="1"/>
    <col min="14362" max="14362" width="6.5703125" style="7" customWidth="1"/>
    <col min="14363" max="14363" width="24.85546875" style="7" customWidth="1"/>
    <col min="14364" max="14364" width="4.28515625" style="7" customWidth="1"/>
    <col min="14365" max="14365" width="8.28515625" style="7" customWidth="1"/>
    <col min="14366" max="14366" width="8.7109375" style="7" customWidth="1"/>
    <col min="14367" max="14592" width="9.140625" style="7"/>
    <col min="14593" max="14593" width="4.7109375" style="7" customWidth="1"/>
    <col min="14594" max="14594" width="5.28515625" style="7" customWidth="1"/>
    <col min="14595" max="14595" width="13" style="7" customWidth="1"/>
    <col min="14596" max="14596" width="35.7109375" style="7" customWidth="1"/>
    <col min="14597" max="14597" width="11.28515625" style="7" customWidth="1"/>
    <col min="14598" max="14598" width="5.85546875" style="7" customWidth="1"/>
    <col min="14599" max="14599" width="9.7109375" style="7" customWidth="1"/>
    <col min="14600" max="14601" width="11.28515625" style="7" customWidth="1"/>
    <col min="14602" max="14602" width="0" style="7" hidden="1" customWidth="1"/>
    <col min="14603" max="14603" width="7.42578125" style="7" customWidth="1"/>
    <col min="14604" max="14604" width="8.28515625" style="7" customWidth="1"/>
    <col min="14605" max="14605" width="8" style="7" customWidth="1"/>
    <col min="14606" max="14606" width="7" style="7" customWidth="1"/>
    <col min="14607" max="14607" width="3.5703125" style="7" customWidth="1"/>
    <col min="14608" max="14614" width="0" style="7" hidden="1" customWidth="1"/>
    <col min="14615" max="14615" width="9.140625" style="7"/>
    <col min="14616" max="14617" width="5.7109375" style="7" customWidth="1"/>
    <col min="14618" max="14618" width="6.5703125" style="7" customWidth="1"/>
    <col min="14619" max="14619" width="24.85546875" style="7" customWidth="1"/>
    <col min="14620" max="14620" width="4.28515625" style="7" customWidth="1"/>
    <col min="14621" max="14621" width="8.28515625" style="7" customWidth="1"/>
    <col min="14622" max="14622" width="8.7109375" style="7" customWidth="1"/>
    <col min="14623" max="14848" width="9.140625" style="7"/>
    <col min="14849" max="14849" width="4.7109375" style="7" customWidth="1"/>
    <col min="14850" max="14850" width="5.28515625" style="7" customWidth="1"/>
    <col min="14851" max="14851" width="13" style="7" customWidth="1"/>
    <col min="14852" max="14852" width="35.7109375" style="7" customWidth="1"/>
    <col min="14853" max="14853" width="11.28515625" style="7" customWidth="1"/>
    <col min="14854" max="14854" width="5.85546875" style="7" customWidth="1"/>
    <col min="14855" max="14855" width="9.7109375" style="7" customWidth="1"/>
    <col min="14856" max="14857" width="11.28515625" style="7" customWidth="1"/>
    <col min="14858" max="14858" width="0" style="7" hidden="1" customWidth="1"/>
    <col min="14859" max="14859" width="7.42578125" style="7" customWidth="1"/>
    <col min="14860" max="14860" width="8.28515625" style="7" customWidth="1"/>
    <col min="14861" max="14861" width="8" style="7" customWidth="1"/>
    <col min="14862" max="14862" width="7" style="7" customWidth="1"/>
    <col min="14863" max="14863" width="3.5703125" style="7" customWidth="1"/>
    <col min="14864" max="14870" width="0" style="7" hidden="1" customWidth="1"/>
    <col min="14871" max="14871" width="9.140625" style="7"/>
    <col min="14872" max="14873" width="5.7109375" style="7" customWidth="1"/>
    <col min="14874" max="14874" width="6.5703125" style="7" customWidth="1"/>
    <col min="14875" max="14875" width="24.85546875" style="7" customWidth="1"/>
    <col min="14876" max="14876" width="4.28515625" style="7" customWidth="1"/>
    <col min="14877" max="14877" width="8.28515625" style="7" customWidth="1"/>
    <col min="14878" max="14878" width="8.7109375" style="7" customWidth="1"/>
    <col min="14879" max="15104" width="9.140625" style="7"/>
    <col min="15105" max="15105" width="4.7109375" style="7" customWidth="1"/>
    <col min="15106" max="15106" width="5.28515625" style="7" customWidth="1"/>
    <col min="15107" max="15107" width="13" style="7" customWidth="1"/>
    <col min="15108" max="15108" width="35.7109375" style="7" customWidth="1"/>
    <col min="15109" max="15109" width="11.28515625" style="7" customWidth="1"/>
    <col min="15110" max="15110" width="5.85546875" style="7" customWidth="1"/>
    <col min="15111" max="15111" width="9.7109375" style="7" customWidth="1"/>
    <col min="15112" max="15113" width="11.28515625" style="7" customWidth="1"/>
    <col min="15114" max="15114" width="0" style="7" hidden="1" customWidth="1"/>
    <col min="15115" max="15115" width="7.42578125" style="7" customWidth="1"/>
    <col min="15116" max="15116" width="8.28515625" style="7" customWidth="1"/>
    <col min="15117" max="15117" width="8" style="7" customWidth="1"/>
    <col min="15118" max="15118" width="7" style="7" customWidth="1"/>
    <col min="15119" max="15119" width="3.5703125" style="7" customWidth="1"/>
    <col min="15120" max="15126" width="0" style="7" hidden="1" customWidth="1"/>
    <col min="15127" max="15127" width="9.140625" style="7"/>
    <col min="15128" max="15129" width="5.7109375" style="7" customWidth="1"/>
    <col min="15130" max="15130" width="6.5703125" style="7" customWidth="1"/>
    <col min="15131" max="15131" width="24.85546875" style="7" customWidth="1"/>
    <col min="15132" max="15132" width="4.28515625" style="7" customWidth="1"/>
    <col min="15133" max="15133" width="8.28515625" style="7" customWidth="1"/>
    <col min="15134" max="15134" width="8.7109375" style="7" customWidth="1"/>
    <col min="15135" max="15360" width="9.140625" style="7"/>
    <col min="15361" max="15361" width="4.7109375" style="7" customWidth="1"/>
    <col min="15362" max="15362" width="5.28515625" style="7" customWidth="1"/>
    <col min="15363" max="15363" width="13" style="7" customWidth="1"/>
    <col min="15364" max="15364" width="35.7109375" style="7" customWidth="1"/>
    <col min="15365" max="15365" width="11.28515625" style="7" customWidth="1"/>
    <col min="15366" max="15366" width="5.85546875" style="7" customWidth="1"/>
    <col min="15367" max="15367" width="9.7109375" style="7" customWidth="1"/>
    <col min="15368" max="15369" width="11.28515625" style="7" customWidth="1"/>
    <col min="15370" max="15370" width="0" style="7" hidden="1" customWidth="1"/>
    <col min="15371" max="15371" width="7.42578125" style="7" customWidth="1"/>
    <col min="15372" max="15372" width="8.28515625" style="7" customWidth="1"/>
    <col min="15373" max="15373" width="8" style="7" customWidth="1"/>
    <col min="15374" max="15374" width="7" style="7" customWidth="1"/>
    <col min="15375" max="15375" width="3.5703125" style="7" customWidth="1"/>
    <col min="15376" max="15382" width="0" style="7" hidden="1" customWidth="1"/>
    <col min="15383" max="15383" width="9.140625" style="7"/>
    <col min="15384" max="15385" width="5.7109375" style="7" customWidth="1"/>
    <col min="15386" max="15386" width="6.5703125" style="7" customWidth="1"/>
    <col min="15387" max="15387" width="24.85546875" style="7" customWidth="1"/>
    <col min="15388" max="15388" width="4.28515625" style="7" customWidth="1"/>
    <col min="15389" max="15389" width="8.28515625" style="7" customWidth="1"/>
    <col min="15390" max="15390" width="8.7109375" style="7" customWidth="1"/>
    <col min="15391" max="15616" width="9.140625" style="7"/>
    <col min="15617" max="15617" width="4.7109375" style="7" customWidth="1"/>
    <col min="15618" max="15618" width="5.28515625" style="7" customWidth="1"/>
    <col min="15619" max="15619" width="13" style="7" customWidth="1"/>
    <col min="15620" max="15620" width="35.7109375" style="7" customWidth="1"/>
    <col min="15621" max="15621" width="11.28515625" style="7" customWidth="1"/>
    <col min="15622" max="15622" width="5.85546875" style="7" customWidth="1"/>
    <col min="15623" max="15623" width="9.7109375" style="7" customWidth="1"/>
    <col min="15624" max="15625" width="11.28515625" style="7" customWidth="1"/>
    <col min="15626" max="15626" width="0" style="7" hidden="1" customWidth="1"/>
    <col min="15627" max="15627" width="7.42578125" style="7" customWidth="1"/>
    <col min="15628" max="15628" width="8.28515625" style="7" customWidth="1"/>
    <col min="15629" max="15629" width="8" style="7" customWidth="1"/>
    <col min="15630" max="15630" width="7" style="7" customWidth="1"/>
    <col min="15631" max="15631" width="3.5703125" style="7" customWidth="1"/>
    <col min="15632" max="15638" width="0" style="7" hidden="1" customWidth="1"/>
    <col min="15639" max="15639" width="9.140625" style="7"/>
    <col min="15640" max="15641" width="5.7109375" style="7" customWidth="1"/>
    <col min="15642" max="15642" width="6.5703125" style="7" customWidth="1"/>
    <col min="15643" max="15643" width="24.85546875" style="7" customWidth="1"/>
    <col min="15644" max="15644" width="4.28515625" style="7" customWidth="1"/>
    <col min="15645" max="15645" width="8.28515625" style="7" customWidth="1"/>
    <col min="15646" max="15646" width="8.7109375" style="7" customWidth="1"/>
    <col min="15647" max="15872" width="9.140625" style="7"/>
    <col min="15873" max="15873" width="4.7109375" style="7" customWidth="1"/>
    <col min="15874" max="15874" width="5.28515625" style="7" customWidth="1"/>
    <col min="15875" max="15875" width="13" style="7" customWidth="1"/>
    <col min="15876" max="15876" width="35.7109375" style="7" customWidth="1"/>
    <col min="15877" max="15877" width="11.28515625" style="7" customWidth="1"/>
    <col min="15878" max="15878" width="5.85546875" style="7" customWidth="1"/>
    <col min="15879" max="15879" width="9.7109375" style="7" customWidth="1"/>
    <col min="15880" max="15881" width="11.28515625" style="7" customWidth="1"/>
    <col min="15882" max="15882" width="0" style="7" hidden="1" customWidth="1"/>
    <col min="15883" max="15883" width="7.42578125" style="7" customWidth="1"/>
    <col min="15884" max="15884" width="8.28515625" style="7" customWidth="1"/>
    <col min="15885" max="15885" width="8" style="7" customWidth="1"/>
    <col min="15886" max="15886" width="7" style="7" customWidth="1"/>
    <col min="15887" max="15887" width="3.5703125" style="7" customWidth="1"/>
    <col min="15888" max="15894" width="0" style="7" hidden="1" customWidth="1"/>
    <col min="15895" max="15895" width="9.140625" style="7"/>
    <col min="15896" max="15897" width="5.7109375" style="7" customWidth="1"/>
    <col min="15898" max="15898" width="6.5703125" style="7" customWidth="1"/>
    <col min="15899" max="15899" width="24.85546875" style="7" customWidth="1"/>
    <col min="15900" max="15900" width="4.28515625" style="7" customWidth="1"/>
    <col min="15901" max="15901" width="8.28515625" style="7" customWidth="1"/>
    <col min="15902" max="15902" width="8.7109375" style="7" customWidth="1"/>
    <col min="15903" max="16128" width="9.140625" style="7"/>
    <col min="16129" max="16129" width="4.7109375" style="7" customWidth="1"/>
    <col min="16130" max="16130" width="5.28515625" style="7" customWidth="1"/>
    <col min="16131" max="16131" width="13" style="7" customWidth="1"/>
    <col min="16132" max="16132" width="35.7109375" style="7" customWidth="1"/>
    <col min="16133" max="16133" width="11.28515625" style="7" customWidth="1"/>
    <col min="16134" max="16134" width="5.85546875" style="7" customWidth="1"/>
    <col min="16135" max="16135" width="9.7109375" style="7" customWidth="1"/>
    <col min="16136" max="16137" width="11.28515625" style="7" customWidth="1"/>
    <col min="16138" max="16138" width="0" style="7" hidden="1" customWidth="1"/>
    <col min="16139" max="16139" width="7.42578125" style="7" customWidth="1"/>
    <col min="16140" max="16140" width="8.28515625" style="7" customWidth="1"/>
    <col min="16141" max="16141" width="8" style="7" customWidth="1"/>
    <col min="16142" max="16142" width="7" style="7" customWidth="1"/>
    <col min="16143" max="16143" width="3.5703125" style="7" customWidth="1"/>
    <col min="16144" max="16150" width="0" style="7" hidden="1" customWidth="1"/>
    <col min="16151" max="16151" width="9.140625" style="7"/>
    <col min="16152" max="16153" width="5.7109375" style="7" customWidth="1"/>
    <col min="16154" max="16154" width="6.5703125" style="7" customWidth="1"/>
    <col min="16155" max="16155" width="24.85546875" style="7" customWidth="1"/>
    <col min="16156" max="16156" width="4.28515625" style="7" customWidth="1"/>
    <col min="16157" max="16157" width="8.28515625" style="7" customWidth="1"/>
    <col min="16158" max="16158" width="8.7109375" style="7" customWidth="1"/>
    <col min="16159" max="16384" width="9.140625" style="7"/>
  </cols>
  <sheetData>
    <row r="1" spans="1:30">
      <c r="A1" s="1" t="s">
        <v>0</v>
      </c>
      <c r="B1" s="2"/>
      <c r="C1" s="2"/>
      <c r="E1" s="2"/>
      <c r="H1" s="2"/>
      <c r="I1" s="1" t="s">
        <v>1</v>
      </c>
      <c r="L1" s="2"/>
      <c r="M1" s="2"/>
      <c r="N1" s="2"/>
      <c r="T1" s="2"/>
      <c r="U1" s="2"/>
      <c r="V1" s="2"/>
      <c r="W1" s="2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1" t="s">
        <v>7</v>
      </c>
      <c r="B2" s="2"/>
      <c r="C2" s="2"/>
      <c r="E2" s="2"/>
      <c r="H2" s="8"/>
      <c r="I2" s="1" t="s">
        <v>8</v>
      </c>
      <c r="L2" s="2"/>
      <c r="M2" s="2"/>
      <c r="N2" s="2"/>
      <c r="T2" s="2"/>
      <c r="U2" s="2"/>
      <c r="V2" s="2"/>
      <c r="W2" s="2"/>
      <c r="Z2" s="6" t="s">
        <v>9</v>
      </c>
      <c r="AA2" s="9" t="s">
        <v>10</v>
      </c>
      <c r="AB2" s="9" t="s">
        <v>11</v>
      </c>
      <c r="AC2" s="9"/>
      <c r="AD2" s="10"/>
    </row>
    <row r="3" spans="1:30">
      <c r="A3" s="1" t="s">
        <v>12</v>
      </c>
      <c r="B3" s="2"/>
      <c r="C3" s="2"/>
      <c r="E3" s="2"/>
      <c r="H3" s="2"/>
      <c r="I3" s="1" t="s">
        <v>229</v>
      </c>
      <c r="L3" s="2"/>
      <c r="M3" s="2"/>
      <c r="N3" s="2"/>
      <c r="T3" s="2"/>
      <c r="U3" s="2"/>
      <c r="V3" s="2"/>
      <c r="W3" s="2"/>
      <c r="Z3" s="6" t="s">
        <v>13</v>
      </c>
      <c r="AA3" s="9" t="s">
        <v>14</v>
      </c>
      <c r="AB3" s="9" t="s">
        <v>15</v>
      </c>
      <c r="AC3" s="9" t="s">
        <v>16</v>
      </c>
      <c r="AD3" s="10" t="s">
        <v>17</v>
      </c>
    </row>
    <row r="4" spans="1:30">
      <c r="A4" s="2"/>
      <c r="B4" s="2"/>
      <c r="C4" s="2"/>
      <c r="E4" s="2"/>
      <c r="G4" s="2"/>
      <c r="H4" s="2"/>
      <c r="I4" s="2"/>
      <c r="J4" s="2"/>
      <c r="K4" s="2"/>
      <c r="L4" s="2"/>
      <c r="M4" s="2"/>
      <c r="N4" s="2"/>
      <c r="T4" s="2"/>
      <c r="U4" s="2"/>
      <c r="V4" s="2"/>
      <c r="W4" s="2"/>
      <c r="Z4" s="6" t="s">
        <v>18</v>
      </c>
      <c r="AA4" s="9" t="s">
        <v>19</v>
      </c>
      <c r="AB4" s="9" t="s">
        <v>15</v>
      </c>
      <c r="AC4" s="9"/>
      <c r="AD4" s="10"/>
    </row>
    <row r="5" spans="1:30">
      <c r="A5" s="1" t="s">
        <v>742</v>
      </c>
      <c r="B5" s="2"/>
      <c r="C5" s="2"/>
      <c r="E5" s="2"/>
      <c r="G5" s="2"/>
      <c r="H5" s="2"/>
      <c r="I5" s="2"/>
      <c r="J5" s="2"/>
      <c r="K5" s="2"/>
      <c r="L5" s="2"/>
      <c r="M5" s="2"/>
      <c r="N5" s="2"/>
      <c r="T5" s="2"/>
      <c r="U5" s="2"/>
      <c r="V5" s="2"/>
      <c r="W5" s="2"/>
      <c r="Z5" s="6" t="s">
        <v>20</v>
      </c>
      <c r="AA5" s="9" t="s">
        <v>14</v>
      </c>
      <c r="AB5" s="9" t="s">
        <v>15</v>
      </c>
      <c r="AC5" s="9" t="s">
        <v>16</v>
      </c>
      <c r="AD5" s="10" t="s">
        <v>17</v>
      </c>
    </row>
    <row r="6" spans="1:30">
      <c r="A6" s="1" t="s">
        <v>230</v>
      </c>
      <c r="B6" s="2"/>
      <c r="C6" s="2"/>
      <c r="E6" s="2"/>
      <c r="G6" s="2"/>
      <c r="H6" s="2"/>
      <c r="I6" s="2"/>
      <c r="J6" s="2"/>
      <c r="K6" s="2"/>
      <c r="L6" s="2"/>
      <c r="M6" s="2"/>
      <c r="N6" s="2"/>
      <c r="T6" s="2"/>
      <c r="U6" s="2"/>
      <c r="V6" s="2"/>
      <c r="W6" s="2"/>
    </row>
    <row r="7" spans="1:30">
      <c r="A7" s="1"/>
      <c r="B7" s="2"/>
      <c r="C7" s="2"/>
      <c r="E7" s="2"/>
      <c r="G7" s="2"/>
      <c r="H7" s="2"/>
      <c r="I7" s="2"/>
      <c r="J7" s="2"/>
      <c r="K7" s="2"/>
      <c r="L7" s="2"/>
      <c r="M7" s="2"/>
      <c r="N7" s="2"/>
      <c r="T7" s="2"/>
      <c r="U7" s="2"/>
      <c r="V7" s="2"/>
      <c r="W7" s="2"/>
    </row>
    <row r="8" spans="1:30" ht="14.25" thickBot="1">
      <c r="A8" s="7" t="s">
        <v>21</v>
      </c>
      <c r="D8" s="13" t="str">
        <f>CONCATENATE(AA2," ",AB2," ",AC2," ",AD2)</f>
        <v xml:space="preserve">Prehľad rozpočtových nákladov v EUR  </v>
      </c>
      <c r="T8" s="2"/>
      <c r="U8" s="2"/>
      <c r="V8" s="2"/>
      <c r="W8" s="2"/>
    </row>
    <row r="9" spans="1:30" ht="13.5" thickTop="1">
      <c r="A9" s="14" t="s">
        <v>22</v>
      </c>
      <c r="B9" s="15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  <c r="I9" s="15" t="s">
        <v>30</v>
      </c>
      <c r="J9" s="15" t="s">
        <v>31</v>
      </c>
      <c r="K9" s="16" t="s">
        <v>32</v>
      </c>
      <c r="L9" s="17"/>
      <c r="M9" s="18" t="s">
        <v>33</v>
      </c>
      <c r="N9" s="17"/>
      <c r="O9" s="19" t="s">
        <v>34</v>
      </c>
      <c r="P9" s="20" t="s">
        <v>35</v>
      </c>
      <c r="Q9" s="21" t="s">
        <v>26</v>
      </c>
      <c r="R9" s="21" t="s">
        <v>26</v>
      </c>
      <c r="S9" s="22" t="s">
        <v>26</v>
      </c>
      <c r="T9" s="23" t="s">
        <v>36</v>
      </c>
      <c r="U9" s="23" t="s">
        <v>37</v>
      </c>
      <c r="V9" s="23" t="s">
        <v>38</v>
      </c>
      <c r="W9" s="2"/>
    </row>
    <row r="10" spans="1:30" ht="13.5" thickBot="1">
      <c r="A10" s="24" t="s">
        <v>39</v>
      </c>
      <c r="B10" s="25" t="s">
        <v>40</v>
      </c>
      <c r="C10" s="26"/>
      <c r="D10" s="25" t="s">
        <v>41</v>
      </c>
      <c r="E10" s="25" t="s">
        <v>42</v>
      </c>
      <c r="F10" s="25" t="s">
        <v>43</v>
      </c>
      <c r="G10" s="25" t="s">
        <v>44</v>
      </c>
      <c r="H10" s="25" t="s">
        <v>45</v>
      </c>
      <c r="I10" s="25" t="s">
        <v>46</v>
      </c>
      <c r="J10" s="25"/>
      <c r="K10" s="25" t="s">
        <v>28</v>
      </c>
      <c r="L10" s="25" t="s">
        <v>31</v>
      </c>
      <c r="M10" s="27" t="s">
        <v>28</v>
      </c>
      <c r="N10" s="25" t="s">
        <v>31</v>
      </c>
      <c r="O10" s="28" t="s">
        <v>47</v>
      </c>
      <c r="P10" s="29"/>
      <c r="Q10" s="30" t="s">
        <v>48</v>
      </c>
      <c r="R10" s="30" t="s">
        <v>49</v>
      </c>
      <c r="S10" s="31" t="s">
        <v>50</v>
      </c>
      <c r="T10" s="23" t="s">
        <v>51</v>
      </c>
      <c r="U10" s="23" t="s">
        <v>52</v>
      </c>
      <c r="V10" s="23" t="s">
        <v>53</v>
      </c>
      <c r="W10" s="32"/>
    </row>
    <row r="11" spans="1:30" ht="13.5" thickTop="1"/>
    <row r="12" spans="1:30">
      <c r="B12" s="34" t="s">
        <v>54</v>
      </c>
    </row>
    <row r="13" spans="1:30">
      <c r="B13" s="12" t="s">
        <v>55</v>
      </c>
    </row>
    <row r="14" spans="1:30">
      <c r="A14" s="33">
        <v>1</v>
      </c>
      <c r="B14" s="11" t="s">
        <v>231</v>
      </c>
      <c r="C14" s="12" t="s">
        <v>232</v>
      </c>
      <c r="D14" s="2" t="s">
        <v>233</v>
      </c>
      <c r="E14" s="5">
        <v>0.27500000000000002</v>
      </c>
      <c r="F14" s="2" t="s">
        <v>234</v>
      </c>
      <c r="H14" s="3">
        <f>ROUND(E14*G14, 2)</f>
        <v>0</v>
      </c>
      <c r="J14" s="3">
        <f>ROUND(E14*G14, 2)</f>
        <v>0</v>
      </c>
      <c r="K14" s="4">
        <v>0.40872999999999998</v>
      </c>
      <c r="L14" s="4">
        <f>E14*K14</f>
        <v>0.11240075000000001</v>
      </c>
      <c r="O14" s="2">
        <v>20</v>
      </c>
      <c r="P14" s="2" t="s">
        <v>60</v>
      </c>
      <c r="T14" s="32" t="s">
        <v>61</v>
      </c>
      <c r="U14" s="32" t="s">
        <v>61</v>
      </c>
      <c r="V14" s="32" t="s">
        <v>62</v>
      </c>
    </row>
    <row r="15" spans="1:30">
      <c r="D15" s="2" t="s">
        <v>235</v>
      </c>
    </row>
    <row r="16" spans="1:30">
      <c r="A16" s="33">
        <v>2</v>
      </c>
      <c r="B16" s="11" t="s">
        <v>56</v>
      </c>
      <c r="C16" s="12" t="s">
        <v>236</v>
      </c>
      <c r="D16" s="2" t="s">
        <v>237</v>
      </c>
      <c r="E16" s="5">
        <v>2</v>
      </c>
      <c r="F16" s="2" t="s">
        <v>190</v>
      </c>
      <c r="H16" s="3">
        <f>ROUND(E16*G16, 2)</f>
        <v>0</v>
      </c>
      <c r="J16" s="3">
        <f>ROUND(E16*G16, 2)</f>
        <v>0</v>
      </c>
      <c r="K16" s="4">
        <v>3.31E-3</v>
      </c>
      <c r="L16" s="4">
        <f>E16*K16</f>
        <v>6.62E-3</v>
      </c>
      <c r="O16" s="2">
        <v>20</v>
      </c>
      <c r="P16" s="2" t="s">
        <v>60</v>
      </c>
      <c r="T16" s="32" t="s">
        <v>61</v>
      </c>
      <c r="U16" s="32" t="s">
        <v>61</v>
      </c>
      <c r="V16" s="32" t="s">
        <v>62</v>
      </c>
    </row>
    <row r="17" spans="1:22">
      <c r="A17" s="33">
        <v>3</v>
      </c>
      <c r="B17" s="11" t="s">
        <v>56</v>
      </c>
      <c r="C17" s="12" t="s">
        <v>238</v>
      </c>
      <c r="D17" s="2" t="s">
        <v>239</v>
      </c>
      <c r="E17" s="5">
        <v>2</v>
      </c>
      <c r="F17" s="2" t="s">
        <v>190</v>
      </c>
      <c r="H17" s="3">
        <f>ROUND(E17*G17, 2)</f>
        <v>0</v>
      </c>
      <c r="J17" s="3">
        <f>ROUND(E17*G17, 2)</f>
        <v>0</v>
      </c>
      <c r="K17" s="4">
        <v>3.3180000000000001E-2</v>
      </c>
      <c r="L17" s="4">
        <f>E17*K17</f>
        <v>6.6360000000000002E-2</v>
      </c>
      <c r="O17" s="2">
        <v>20</v>
      </c>
      <c r="P17" s="2" t="s">
        <v>60</v>
      </c>
      <c r="T17" s="32" t="s">
        <v>61</v>
      </c>
      <c r="U17" s="32" t="s">
        <v>61</v>
      </c>
      <c r="V17" s="32" t="s">
        <v>62</v>
      </c>
    </row>
    <row r="18" spans="1:22">
      <c r="A18" s="33">
        <v>4</v>
      </c>
      <c r="B18" s="11" t="s">
        <v>64</v>
      </c>
      <c r="C18" s="12" t="s">
        <v>240</v>
      </c>
      <c r="D18" s="2" t="s">
        <v>241</v>
      </c>
      <c r="E18" s="5">
        <v>4</v>
      </c>
      <c r="F18" s="2" t="s">
        <v>59</v>
      </c>
      <c r="H18" s="3">
        <f>ROUND(E18*G18, 2)</f>
        <v>0</v>
      </c>
      <c r="J18" s="3">
        <f>ROUND(E18*G18, 2)</f>
        <v>0</v>
      </c>
      <c r="O18" s="2">
        <v>20</v>
      </c>
      <c r="P18" s="2" t="s">
        <v>60</v>
      </c>
      <c r="T18" s="32" t="s">
        <v>61</v>
      </c>
      <c r="U18" s="32" t="s">
        <v>61</v>
      </c>
      <c r="V18" s="32" t="s">
        <v>62</v>
      </c>
    </row>
    <row r="19" spans="1:22">
      <c r="A19" s="33">
        <v>5</v>
      </c>
      <c r="B19" s="11" t="s">
        <v>64</v>
      </c>
      <c r="C19" s="12" t="s">
        <v>242</v>
      </c>
      <c r="D19" s="2" t="s">
        <v>243</v>
      </c>
      <c r="E19" s="5">
        <v>281.25</v>
      </c>
      <c r="F19" s="2" t="s">
        <v>59</v>
      </c>
      <c r="H19" s="3">
        <f>ROUND(E19*G19, 2)</f>
        <v>0</v>
      </c>
      <c r="J19" s="3">
        <f>ROUND(E19*G19, 2)</f>
        <v>0</v>
      </c>
      <c r="O19" s="2">
        <v>20</v>
      </c>
      <c r="P19" s="2" t="s">
        <v>60</v>
      </c>
      <c r="T19" s="32" t="s">
        <v>61</v>
      </c>
      <c r="U19" s="32" t="s">
        <v>61</v>
      </c>
      <c r="V19" s="32" t="s">
        <v>62</v>
      </c>
    </row>
    <row r="20" spans="1:22">
      <c r="D20" s="2" t="s">
        <v>244</v>
      </c>
    </row>
    <row r="21" spans="1:22">
      <c r="A21" s="33">
        <v>6</v>
      </c>
      <c r="B21" s="11" t="s">
        <v>56</v>
      </c>
      <c r="C21" s="12" t="s">
        <v>245</v>
      </c>
      <c r="D21" s="2" t="s">
        <v>246</v>
      </c>
      <c r="E21" s="5">
        <v>140.625</v>
      </c>
      <c r="F21" s="2" t="s">
        <v>59</v>
      </c>
      <c r="H21" s="3">
        <f>ROUND(E21*G21, 2)</f>
        <v>0</v>
      </c>
      <c r="J21" s="3">
        <f>ROUND(E21*G21, 2)</f>
        <v>0</v>
      </c>
      <c r="O21" s="2">
        <v>20</v>
      </c>
      <c r="P21" s="2" t="s">
        <v>60</v>
      </c>
      <c r="T21" s="32" t="s">
        <v>61</v>
      </c>
      <c r="U21" s="32" t="s">
        <v>61</v>
      </c>
      <c r="V21" s="32" t="s">
        <v>62</v>
      </c>
    </row>
    <row r="22" spans="1:22">
      <c r="D22" s="2" t="s">
        <v>247</v>
      </c>
    </row>
    <row r="23" spans="1:22">
      <c r="A23" s="33">
        <v>7</v>
      </c>
      <c r="B23" s="11" t="s">
        <v>64</v>
      </c>
      <c r="C23" s="12" t="s">
        <v>248</v>
      </c>
      <c r="D23" s="2" t="s">
        <v>249</v>
      </c>
      <c r="E23" s="5">
        <v>389.31200000000001</v>
      </c>
      <c r="F23" s="2" t="s">
        <v>59</v>
      </c>
      <c r="H23" s="3">
        <f>ROUND(E23*G23, 2)</f>
        <v>0</v>
      </c>
      <c r="J23" s="3">
        <f>ROUND(E23*G23, 2)</f>
        <v>0</v>
      </c>
      <c r="O23" s="2">
        <v>20</v>
      </c>
      <c r="P23" s="2" t="s">
        <v>60</v>
      </c>
      <c r="T23" s="32" t="s">
        <v>61</v>
      </c>
      <c r="U23" s="32" t="s">
        <v>61</v>
      </c>
      <c r="V23" s="32" t="s">
        <v>62</v>
      </c>
    </row>
    <row r="24" spans="1:22">
      <c r="D24" s="2" t="s">
        <v>250</v>
      </c>
    </row>
    <row r="25" spans="1:22">
      <c r="A25" s="33">
        <v>8</v>
      </c>
      <c r="B25" s="11" t="s">
        <v>56</v>
      </c>
      <c r="C25" s="12" t="s">
        <v>251</v>
      </c>
      <c r="D25" s="2" t="s">
        <v>252</v>
      </c>
      <c r="E25" s="5">
        <v>194.65600000000001</v>
      </c>
      <c r="F25" s="2" t="s">
        <v>59</v>
      </c>
      <c r="H25" s="3">
        <f>ROUND(E25*G25, 2)</f>
        <v>0</v>
      </c>
      <c r="J25" s="3">
        <f>ROUND(E25*G25, 2)</f>
        <v>0</v>
      </c>
      <c r="O25" s="2">
        <v>20</v>
      </c>
      <c r="P25" s="2" t="s">
        <v>60</v>
      </c>
      <c r="T25" s="32" t="s">
        <v>61</v>
      </c>
      <c r="U25" s="32" t="s">
        <v>61</v>
      </c>
      <c r="V25" s="32" t="s">
        <v>62</v>
      </c>
    </row>
    <row r="26" spans="1:22">
      <c r="D26" s="2" t="s">
        <v>253</v>
      </c>
    </row>
    <row r="27" spans="1:22">
      <c r="A27" s="33">
        <v>9</v>
      </c>
      <c r="B27" s="11" t="s">
        <v>56</v>
      </c>
      <c r="C27" s="12" t="s">
        <v>254</v>
      </c>
      <c r="D27" s="2" t="s">
        <v>255</v>
      </c>
      <c r="E27" s="5">
        <v>973.28</v>
      </c>
      <c r="F27" s="2" t="s">
        <v>84</v>
      </c>
      <c r="H27" s="3">
        <f>ROUND(E27*G27, 2)</f>
        <v>0</v>
      </c>
      <c r="J27" s="3">
        <f>ROUND(E27*G27, 2)</f>
        <v>0</v>
      </c>
      <c r="K27" s="4">
        <v>2.1000000000000001E-4</v>
      </c>
      <c r="L27" s="4">
        <f>E27*K27</f>
        <v>0.20438880000000001</v>
      </c>
      <c r="O27" s="2">
        <v>20</v>
      </c>
      <c r="P27" s="2" t="s">
        <v>60</v>
      </c>
      <c r="T27" s="32" t="s">
        <v>61</v>
      </c>
      <c r="U27" s="32" t="s">
        <v>61</v>
      </c>
      <c r="V27" s="32" t="s">
        <v>62</v>
      </c>
    </row>
    <row r="28" spans="1:22">
      <c r="D28" s="2" t="s">
        <v>256</v>
      </c>
    </row>
    <row r="29" spans="1:22">
      <c r="A29" s="33">
        <v>10</v>
      </c>
      <c r="B29" s="11" t="s">
        <v>56</v>
      </c>
      <c r="C29" s="12" t="s">
        <v>257</v>
      </c>
      <c r="D29" s="2" t="s">
        <v>258</v>
      </c>
      <c r="E29" s="5">
        <v>973.25</v>
      </c>
      <c r="F29" s="2" t="s">
        <v>84</v>
      </c>
      <c r="H29" s="3">
        <f>ROUND(E29*G29, 2)</f>
        <v>0</v>
      </c>
      <c r="J29" s="3">
        <f>ROUND(E29*G29, 2)</f>
        <v>0</v>
      </c>
      <c r="O29" s="2">
        <v>20</v>
      </c>
      <c r="P29" s="2" t="s">
        <v>60</v>
      </c>
      <c r="T29" s="32" t="s">
        <v>61</v>
      </c>
      <c r="U29" s="32" t="s">
        <v>61</v>
      </c>
      <c r="V29" s="32" t="s">
        <v>62</v>
      </c>
    </row>
    <row r="30" spans="1:22">
      <c r="A30" s="33">
        <v>11</v>
      </c>
      <c r="B30" s="11" t="s">
        <v>64</v>
      </c>
      <c r="C30" s="12" t="s">
        <v>259</v>
      </c>
      <c r="D30" s="2" t="s">
        <v>260</v>
      </c>
      <c r="E30" s="5">
        <v>217.15600000000001</v>
      </c>
      <c r="F30" s="2" t="s">
        <v>59</v>
      </c>
      <c r="H30" s="3">
        <f>ROUND(E30*G30, 2)</f>
        <v>0</v>
      </c>
      <c r="J30" s="3">
        <f>ROUND(E30*G30, 2)</f>
        <v>0</v>
      </c>
      <c r="O30" s="2">
        <v>20</v>
      </c>
      <c r="P30" s="2" t="s">
        <v>60</v>
      </c>
      <c r="T30" s="32" t="s">
        <v>61</v>
      </c>
      <c r="U30" s="32" t="s">
        <v>61</v>
      </c>
      <c r="V30" s="32" t="s">
        <v>62</v>
      </c>
    </row>
    <row r="31" spans="1:22">
      <c r="D31" s="2" t="s">
        <v>253</v>
      </c>
    </row>
    <row r="32" spans="1:22">
      <c r="D32" s="2" t="s">
        <v>261</v>
      </c>
    </row>
    <row r="33" spans="1:22">
      <c r="A33" s="33">
        <v>12</v>
      </c>
      <c r="B33" s="11" t="s">
        <v>56</v>
      </c>
      <c r="C33" s="12" t="s">
        <v>71</v>
      </c>
      <c r="D33" s="2" t="s">
        <v>72</v>
      </c>
      <c r="E33" s="5">
        <v>221.94399999999999</v>
      </c>
      <c r="F33" s="2" t="s">
        <v>59</v>
      </c>
      <c r="H33" s="3">
        <f>ROUND(E33*G33, 2)</f>
        <v>0</v>
      </c>
      <c r="J33" s="3">
        <f>ROUND(E33*G33, 2)</f>
        <v>0</v>
      </c>
      <c r="O33" s="2">
        <v>20</v>
      </c>
      <c r="P33" s="2" t="s">
        <v>60</v>
      </c>
      <c r="T33" s="32" t="s">
        <v>61</v>
      </c>
      <c r="U33" s="32" t="s">
        <v>61</v>
      </c>
      <c r="V33" s="32" t="s">
        <v>62</v>
      </c>
    </row>
    <row r="34" spans="1:22">
      <c r="D34" s="2" t="s">
        <v>262</v>
      </c>
    </row>
    <row r="35" spans="1:22">
      <c r="A35" s="33">
        <v>13</v>
      </c>
      <c r="B35" s="11" t="s">
        <v>56</v>
      </c>
      <c r="C35" s="12" t="s">
        <v>77</v>
      </c>
      <c r="D35" s="2" t="s">
        <v>78</v>
      </c>
      <c r="E35" s="5">
        <v>221.94399999999999</v>
      </c>
      <c r="F35" s="2" t="s">
        <v>59</v>
      </c>
      <c r="H35" s="3">
        <f>ROUND(E35*G35, 2)</f>
        <v>0</v>
      </c>
      <c r="J35" s="3">
        <f>ROUND(E35*G35, 2)</f>
        <v>0</v>
      </c>
      <c r="O35" s="2">
        <v>20</v>
      </c>
      <c r="P35" s="2" t="s">
        <v>60</v>
      </c>
      <c r="T35" s="32" t="s">
        <v>61</v>
      </c>
      <c r="U35" s="32" t="s">
        <v>61</v>
      </c>
      <c r="V35" s="32" t="s">
        <v>62</v>
      </c>
    </row>
    <row r="36" spans="1:22">
      <c r="A36" s="33">
        <v>14</v>
      </c>
      <c r="B36" s="11" t="s">
        <v>56</v>
      </c>
      <c r="C36" s="12" t="s">
        <v>79</v>
      </c>
      <c r="D36" s="2" t="s">
        <v>80</v>
      </c>
      <c r="E36" s="5">
        <v>420.81</v>
      </c>
      <c r="F36" s="2" t="s">
        <v>59</v>
      </c>
      <c r="H36" s="3">
        <f>ROUND(E36*G36, 2)</f>
        <v>0</v>
      </c>
      <c r="J36" s="3">
        <f>ROUND(E36*G36, 2)</f>
        <v>0</v>
      </c>
      <c r="O36" s="2">
        <v>20</v>
      </c>
      <c r="P36" s="2" t="s">
        <v>60</v>
      </c>
      <c r="T36" s="32" t="s">
        <v>61</v>
      </c>
      <c r="U36" s="32" t="s">
        <v>61</v>
      </c>
      <c r="V36" s="32" t="s">
        <v>62</v>
      </c>
    </row>
    <row r="37" spans="1:22">
      <c r="D37" s="2" t="s">
        <v>263</v>
      </c>
    </row>
    <row r="38" spans="1:22">
      <c r="A38" s="33">
        <v>15</v>
      </c>
      <c r="B38" s="11" t="s">
        <v>64</v>
      </c>
      <c r="C38" s="12" t="s">
        <v>264</v>
      </c>
      <c r="D38" s="2" t="s">
        <v>265</v>
      </c>
      <c r="E38" s="5">
        <v>111.232</v>
      </c>
      <c r="F38" s="2" t="s">
        <v>59</v>
      </c>
      <c r="H38" s="3">
        <f>ROUND(E38*G38, 2)</f>
        <v>0</v>
      </c>
      <c r="J38" s="3">
        <f>ROUND(E38*G38, 2)</f>
        <v>0</v>
      </c>
      <c r="O38" s="2">
        <v>20</v>
      </c>
      <c r="P38" s="2" t="s">
        <v>60</v>
      </c>
      <c r="T38" s="32" t="s">
        <v>61</v>
      </c>
      <c r="U38" s="32" t="s">
        <v>61</v>
      </c>
      <c r="V38" s="32" t="s">
        <v>62</v>
      </c>
    </row>
    <row r="39" spans="1:22">
      <c r="D39" s="2" t="s">
        <v>266</v>
      </c>
    </row>
    <row r="40" spans="1:22">
      <c r="A40" s="33">
        <v>16</v>
      </c>
      <c r="B40" s="11" t="s">
        <v>85</v>
      </c>
      <c r="C40" s="12" t="s">
        <v>267</v>
      </c>
      <c r="D40" s="2" t="s">
        <v>268</v>
      </c>
      <c r="E40" s="5">
        <v>111.232</v>
      </c>
      <c r="F40" s="2" t="s">
        <v>59</v>
      </c>
      <c r="I40" s="3">
        <f>ROUND(E40*G40, 2)</f>
        <v>0</v>
      </c>
      <c r="J40" s="3">
        <f>ROUND(E40*G40, 2)</f>
        <v>0</v>
      </c>
      <c r="K40" s="4">
        <v>1.67</v>
      </c>
      <c r="L40" s="4">
        <f>E40*K40</f>
        <v>185.75744</v>
      </c>
      <c r="O40" s="2">
        <v>20</v>
      </c>
      <c r="P40" s="2" t="s">
        <v>60</v>
      </c>
      <c r="T40" s="32" t="s">
        <v>61</v>
      </c>
      <c r="U40" s="32" t="s">
        <v>61</v>
      </c>
      <c r="V40" s="32" t="s">
        <v>62</v>
      </c>
    </row>
    <row r="41" spans="1:22">
      <c r="D41" s="33" t="s">
        <v>98</v>
      </c>
      <c r="E41" s="35">
        <f>J41</f>
        <v>0</v>
      </c>
      <c r="H41" s="35">
        <f>SUM(H12:H40)</f>
        <v>0</v>
      </c>
      <c r="I41" s="35">
        <f>SUM(I12:I40)</f>
        <v>0</v>
      </c>
      <c r="J41" s="35">
        <f>SUM(J12:J40)</f>
        <v>0</v>
      </c>
      <c r="L41" s="36">
        <f>SUM(L12:L40)</f>
        <v>186.14720955000001</v>
      </c>
      <c r="N41" s="37">
        <f>SUM(N12:N40)</f>
        <v>0</v>
      </c>
    </row>
    <row r="43" spans="1:22">
      <c r="B43" s="12" t="s">
        <v>269</v>
      </c>
    </row>
    <row r="44" spans="1:22">
      <c r="A44" s="33">
        <v>17</v>
      </c>
      <c r="B44" s="11" t="s">
        <v>231</v>
      </c>
      <c r="C44" s="12" t="s">
        <v>270</v>
      </c>
      <c r="D44" s="2" t="s">
        <v>271</v>
      </c>
      <c r="E44" s="5">
        <v>41.712000000000003</v>
      </c>
      <c r="F44" s="2" t="s">
        <v>59</v>
      </c>
      <c r="H44" s="3">
        <f>ROUND(E44*G44, 2)</f>
        <v>0</v>
      </c>
      <c r="J44" s="3">
        <f>ROUND(E44*G44, 2)</f>
        <v>0</v>
      </c>
      <c r="K44" s="4">
        <v>1.8907700000000001</v>
      </c>
      <c r="L44" s="4">
        <f>E44*K44</f>
        <v>78.867798240000013</v>
      </c>
      <c r="O44" s="2">
        <v>20</v>
      </c>
      <c r="P44" s="2" t="s">
        <v>60</v>
      </c>
      <c r="T44" s="32" t="s">
        <v>61</v>
      </c>
      <c r="U44" s="32" t="s">
        <v>61</v>
      </c>
      <c r="V44" s="32" t="s">
        <v>62</v>
      </c>
    </row>
    <row r="45" spans="1:22">
      <c r="D45" s="2" t="s">
        <v>272</v>
      </c>
    </row>
    <row r="46" spans="1:22">
      <c r="A46" s="33">
        <v>18</v>
      </c>
      <c r="B46" s="11" t="s">
        <v>231</v>
      </c>
      <c r="C46" s="12" t="s">
        <v>273</v>
      </c>
      <c r="D46" s="2" t="s">
        <v>274</v>
      </c>
      <c r="E46" s="5">
        <v>0.27</v>
      </c>
      <c r="F46" s="2" t="s">
        <v>59</v>
      </c>
      <c r="H46" s="3">
        <f>ROUND(E46*G46, 2)</f>
        <v>0</v>
      </c>
      <c r="J46" s="3">
        <f>ROUND(E46*G46, 2)</f>
        <v>0</v>
      </c>
      <c r="K46" s="4">
        <v>2.3543500000000002</v>
      </c>
      <c r="L46" s="4">
        <f>E46*K46</f>
        <v>0.63567450000000003</v>
      </c>
      <c r="O46" s="2">
        <v>20</v>
      </c>
      <c r="P46" s="2" t="s">
        <v>60</v>
      </c>
      <c r="T46" s="32" t="s">
        <v>61</v>
      </c>
      <c r="U46" s="32" t="s">
        <v>61</v>
      </c>
      <c r="V46" s="32" t="s">
        <v>62</v>
      </c>
    </row>
    <row r="47" spans="1:22">
      <c r="D47" s="2" t="s">
        <v>275</v>
      </c>
    </row>
    <row r="48" spans="1:22">
      <c r="A48" s="33">
        <v>19</v>
      </c>
      <c r="B48" s="11" t="s">
        <v>231</v>
      </c>
      <c r="C48" s="12" t="s">
        <v>276</v>
      </c>
      <c r="D48" s="2" t="s">
        <v>277</v>
      </c>
      <c r="E48" s="5">
        <v>3.6</v>
      </c>
      <c r="F48" s="2" t="s">
        <v>84</v>
      </c>
      <c r="H48" s="3">
        <f>ROUND(E48*G48, 2)</f>
        <v>0</v>
      </c>
      <c r="J48" s="3">
        <f>ROUND(E48*G48, 2)</f>
        <v>0</v>
      </c>
      <c r="K48" s="4">
        <v>5.1000000000000004E-4</v>
      </c>
      <c r="L48" s="4">
        <f>E48*K48</f>
        <v>1.8360000000000002E-3</v>
      </c>
      <c r="O48" s="2">
        <v>20</v>
      </c>
      <c r="P48" s="2" t="s">
        <v>60</v>
      </c>
      <c r="T48" s="32" t="s">
        <v>61</v>
      </c>
      <c r="U48" s="32" t="s">
        <v>61</v>
      </c>
      <c r="V48" s="32" t="s">
        <v>62</v>
      </c>
    </row>
    <row r="49" spans="1:22">
      <c r="D49" s="2" t="s">
        <v>278</v>
      </c>
    </row>
    <row r="50" spans="1:22">
      <c r="D50" s="33" t="s">
        <v>279</v>
      </c>
      <c r="E50" s="35">
        <f>J50</f>
        <v>0</v>
      </c>
      <c r="H50" s="35">
        <f>SUM(H43:H49)</f>
        <v>0</v>
      </c>
      <c r="I50" s="35">
        <f>SUM(I43:I49)</f>
        <v>0</v>
      </c>
      <c r="J50" s="35">
        <f>SUM(J43:J49)</f>
        <v>0</v>
      </c>
      <c r="L50" s="36">
        <f>SUM(L43:L49)</f>
        <v>79.505308740000004</v>
      </c>
      <c r="N50" s="37">
        <f>SUM(N43:N49)</f>
        <v>0</v>
      </c>
    </row>
    <row r="52" spans="1:22">
      <c r="B52" s="12" t="s">
        <v>280</v>
      </c>
    </row>
    <row r="53" spans="1:22">
      <c r="A53" s="33">
        <v>20</v>
      </c>
      <c r="B53" s="11" t="s">
        <v>231</v>
      </c>
      <c r="C53" s="12" t="s">
        <v>281</v>
      </c>
      <c r="D53" s="2" t="s">
        <v>282</v>
      </c>
      <c r="E53" s="5">
        <v>2</v>
      </c>
      <c r="F53" s="2" t="s">
        <v>129</v>
      </c>
      <c r="H53" s="3">
        <f>ROUND(E53*G53, 2)</f>
        <v>0</v>
      </c>
      <c r="J53" s="3">
        <f t="shared" ref="J53:J103" si="0">ROUND(E53*G53, 2)</f>
        <v>0</v>
      </c>
      <c r="O53" s="2">
        <v>20</v>
      </c>
      <c r="P53" s="2" t="s">
        <v>60</v>
      </c>
      <c r="T53" s="32" t="s">
        <v>61</v>
      </c>
      <c r="U53" s="32" t="s">
        <v>61</v>
      </c>
      <c r="V53" s="32" t="s">
        <v>62</v>
      </c>
    </row>
    <row r="54" spans="1:22">
      <c r="A54" s="33">
        <v>21</v>
      </c>
      <c r="B54" s="11" t="s">
        <v>231</v>
      </c>
      <c r="C54" s="12" t="s">
        <v>283</v>
      </c>
      <c r="D54" s="2" t="s">
        <v>284</v>
      </c>
      <c r="E54" s="5">
        <v>275</v>
      </c>
      <c r="F54" s="2" t="s">
        <v>190</v>
      </c>
      <c r="H54" s="3">
        <f>ROUND(E54*G54, 2)</f>
        <v>0</v>
      </c>
      <c r="J54" s="3">
        <f t="shared" si="0"/>
        <v>0</v>
      </c>
      <c r="K54" s="4">
        <v>5.4000000000000001E-4</v>
      </c>
      <c r="L54" s="4">
        <f t="shared" ref="L54:L73" si="1">E54*K54</f>
        <v>0.14849999999999999</v>
      </c>
      <c r="O54" s="2">
        <v>20</v>
      </c>
      <c r="P54" s="2" t="s">
        <v>60</v>
      </c>
      <c r="T54" s="32" t="s">
        <v>61</v>
      </c>
      <c r="U54" s="32" t="s">
        <v>61</v>
      </c>
      <c r="V54" s="32" t="s">
        <v>62</v>
      </c>
    </row>
    <row r="55" spans="1:22">
      <c r="A55" s="33">
        <v>22</v>
      </c>
      <c r="B55" s="11" t="s">
        <v>85</v>
      </c>
      <c r="C55" s="12" t="s">
        <v>285</v>
      </c>
      <c r="D55" s="2" t="s">
        <v>286</v>
      </c>
      <c r="E55" s="5">
        <v>275</v>
      </c>
      <c r="F55" s="2" t="s">
        <v>190</v>
      </c>
      <c r="I55" s="3">
        <f>ROUND(E55*G55, 2)</f>
        <v>0</v>
      </c>
      <c r="J55" s="3">
        <f t="shared" si="0"/>
        <v>0</v>
      </c>
      <c r="K55" s="4">
        <v>2.4E-2</v>
      </c>
      <c r="L55" s="4">
        <f t="shared" si="1"/>
        <v>6.6000000000000005</v>
      </c>
      <c r="O55" s="2">
        <v>20</v>
      </c>
      <c r="P55" s="2" t="s">
        <v>60</v>
      </c>
      <c r="T55" s="32" t="s">
        <v>61</v>
      </c>
      <c r="U55" s="32" t="s">
        <v>61</v>
      </c>
      <c r="V55" s="32" t="s">
        <v>62</v>
      </c>
    </row>
    <row r="56" spans="1:22">
      <c r="A56" s="33">
        <v>23</v>
      </c>
      <c r="B56" s="11" t="s">
        <v>231</v>
      </c>
      <c r="C56" s="12" t="s">
        <v>287</v>
      </c>
      <c r="D56" s="2" t="s">
        <v>288</v>
      </c>
      <c r="E56" s="5">
        <v>4</v>
      </c>
      <c r="F56" s="2" t="s">
        <v>129</v>
      </c>
      <c r="H56" s="3">
        <f>ROUND(E56*G56, 2)</f>
        <v>0</v>
      </c>
      <c r="J56" s="3">
        <f t="shared" si="0"/>
        <v>0</v>
      </c>
      <c r="K56" s="4">
        <v>8.3000000000000001E-4</v>
      </c>
      <c r="L56" s="4">
        <f t="shared" si="1"/>
        <v>3.32E-3</v>
      </c>
      <c r="O56" s="2">
        <v>20</v>
      </c>
      <c r="P56" s="2" t="s">
        <v>60</v>
      </c>
      <c r="T56" s="32" t="s">
        <v>61</v>
      </c>
      <c r="U56" s="32" t="s">
        <v>61</v>
      </c>
      <c r="V56" s="32" t="s">
        <v>62</v>
      </c>
    </row>
    <row r="57" spans="1:22">
      <c r="A57" s="33">
        <v>24</v>
      </c>
      <c r="B57" s="11" t="s">
        <v>85</v>
      </c>
      <c r="C57" s="12" t="s">
        <v>289</v>
      </c>
      <c r="D57" s="2" t="s">
        <v>290</v>
      </c>
      <c r="E57" s="5">
        <v>2</v>
      </c>
      <c r="F57" s="2" t="s">
        <v>129</v>
      </c>
      <c r="I57" s="3">
        <f>ROUND(E57*G57, 2)</f>
        <v>0</v>
      </c>
      <c r="J57" s="3">
        <f t="shared" si="0"/>
        <v>0</v>
      </c>
      <c r="K57" s="4">
        <v>1.7000000000000001E-2</v>
      </c>
      <c r="L57" s="4">
        <f t="shared" si="1"/>
        <v>3.4000000000000002E-2</v>
      </c>
      <c r="O57" s="2">
        <v>20</v>
      </c>
      <c r="P57" s="2" t="s">
        <v>60</v>
      </c>
      <c r="T57" s="32" t="s">
        <v>61</v>
      </c>
      <c r="U57" s="32" t="s">
        <v>61</v>
      </c>
      <c r="V57" s="32" t="s">
        <v>62</v>
      </c>
    </row>
    <row r="58" spans="1:22">
      <c r="A58" s="33">
        <v>25</v>
      </c>
      <c r="B58" s="11" t="s">
        <v>85</v>
      </c>
      <c r="C58" s="12" t="s">
        <v>291</v>
      </c>
      <c r="D58" s="2" t="s">
        <v>292</v>
      </c>
      <c r="E58" s="5">
        <v>2</v>
      </c>
      <c r="F58" s="2" t="s">
        <v>129</v>
      </c>
      <c r="I58" s="3">
        <f>ROUND(E58*G58, 2)</f>
        <v>0</v>
      </c>
      <c r="J58" s="3">
        <f t="shared" si="0"/>
        <v>0</v>
      </c>
      <c r="K58" s="4">
        <v>2.5000000000000001E-2</v>
      </c>
      <c r="L58" s="4">
        <f t="shared" si="1"/>
        <v>0.05</v>
      </c>
      <c r="O58" s="2">
        <v>20</v>
      </c>
      <c r="P58" s="2" t="s">
        <v>60</v>
      </c>
      <c r="T58" s="32" t="s">
        <v>61</v>
      </c>
      <c r="U58" s="32" t="s">
        <v>61</v>
      </c>
      <c r="V58" s="32" t="s">
        <v>62</v>
      </c>
    </row>
    <row r="59" spans="1:22">
      <c r="A59" s="33">
        <v>26</v>
      </c>
      <c r="B59" s="11" t="s">
        <v>231</v>
      </c>
      <c r="C59" s="12" t="s">
        <v>293</v>
      </c>
      <c r="D59" s="2" t="s">
        <v>294</v>
      </c>
      <c r="E59" s="5">
        <v>9</v>
      </c>
      <c r="F59" s="2" t="s">
        <v>129</v>
      </c>
      <c r="H59" s="3">
        <f>ROUND(E59*G59, 2)</f>
        <v>0</v>
      </c>
      <c r="J59" s="3">
        <f t="shared" si="0"/>
        <v>0</v>
      </c>
      <c r="K59" s="4">
        <v>3.3899999999999998E-3</v>
      </c>
      <c r="L59" s="4">
        <f t="shared" si="1"/>
        <v>3.0509999999999999E-2</v>
      </c>
      <c r="O59" s="2">
        <v>20</v>
      </c>
      <c r="P59" s="2" t="s">
        <v>60</v>
      </c>
      <c r="T59" s="32" t="s">
        <v>61</v>
      </c>
      <c r="U59" s="32" t="s">
        <v>61</v>
      </c>
      <c r="V59" s="32" t="s">
        <v>62</v>
      </c>
    </row>
    <row r="60" spans="1:22">
      <c r="A60" s="33">
        <v>27</v>
      </c>
      <c r="B60" s="11" t="s">
        <v>85</v>
      </c>
      <c r="C60" s="12" t="s">
        <v>295</v>
      </c>
      <c r="D60" s="2" t="s">
        <v>296</v>
      </c>
      <c r="E60" s="5">
        <v>2</v>
      </c>
      <c r="F60" s="2" t="s">
        <v>129</v>
      </c>
      <c r="I60" s="3">
        <f>ROUND(E60*G60, 2)</f>
        <v>0</v>
      </c>
      <c r="J60" s="3">
        <f t="shared" si="0"/>
        <v>0</v>
      </c>
      <c r="K60" s="4">
        <v>1.0999999999999999E-2</v>
      </c>
      <c r="L60" s="4">
        <f t="shared" si="1"/>
        <v>2.1999999999999999E-2</v>
      </c>
      <c r="O60" s="2">
        <v>20</v>
      </c>
      <c r="P60" s="2" t="s">
        <v>60</v>
      </c>
      <c r="T60" s="32" t="s">
        <v>61</v>
      </c>
      <c r="U60" s="32" t="s">
        <v>61</v>
      </c>
      <c r="V60" s="32" t="s">
        <v>62</v>
      </c>
    </row>
    <row r="61" spans="1:22">
      <c r="A61" s="33">
        <v>28</v>
      </c>
      <c r="B61" s="11" t="s">
        <v>85</v>
      </c>
      <c r="C61" s="12" t="s">
        <v>297</v>
      </c>
      <c r="D61" s="2" t="s">
        <v>298</v>
      </c>
      <c r="E61" s="5">
        <v>4</v>
      </c>
      <c r="F61" s="2" t="s">
        <v>129</v>
      </c>
      <c r="I61" s="3">
        <f>ROUND(E61*G61, 2)</f>
        <v>0</v>
      </c>
      <c r="J61" s="3">
        <f t="shared" si="0"/>
        <v>0</v>
      </c>
      <c r="K61" s="4">
        <v>3.5000000000000003E-2</v>
      </c>
      <c r="L61" s="4">
        <f t="shared" si="1"/>
        <v>0.14000000000000001</v>
      </c>
      <c r="O61" s="2">
        <v>20</v>
      </c>
      <c r="P61" s="2" t="s">
        <v>60</v>
      </c>
      <c r="T61" s="32" t="s">
        <v>61</v>
      </c>
      <c r="U61" s="32" t="s">
        <v>61</v>
      </c>
      <c r="V61" s="32" t="s">
        <v>62</v>
      </c>
    </row>
    <row r="62" spans="1:22">
      <c r="A62" s="33">
        <v>29</v>
      </c>
      <c r="B62" s="11" t="s">
        <v>85</v>
      </c>
      <c r="C62" s="12" t="s">
        <v>299</v>
      </c>
      <c r="D62" s="2" t="s">
        <v>300</v>
      </c>
      <c r="E62" s="5">
        <v>3</v>
      </c>
      <c r="F62" s="2" t="s">
        <v>129</v>
      </c>
      <c r="I62" s="3">
        <f>ROUND(E62*G62, 2)</f>
        <v>0</v>
      </c>
      <c r="J62" s="3">
        <f t="shared" si="0"/>
        <v>0</v>
      </c>
      <c r="K62" s="4">
        <v>1.6500000000000001E-2</v>
      </c>
      <c r="L62" s="4">
        <f t="shared" si="1"/>
        <v>4.9500000000000002E-2</v>
      </c>
      <c r="O62" s="2">
        <v>20</v>
      </c>
      <c r="P62" s="2" t="s">
        <v>60</v>
      </c>
      <c r="T62" s="32" t="s">
        <v>61</v>
      </c>
      <c r="U62" s="32" t="s">
        <v>61</v>
      </c>
      <c r="V62" s="32" t="s">
        <v>62</v>
      </c>
    </row>
    <row r="63" spans="1:22">
      <c r="A63" s="33">
        <v>30</v>
      </c>
      <c r="B63" s="11" t="s">
        <v>231</v>
      </c>
      <c r="C63" s="12" t="s">
        <v>301</v>
      </c>
      <c r="D63" s="2" t="s">
        <v>302</v>
      </c>
      <c r="E63" s="5">
        <v>4</v>
      </c>
      <c r="F63" s="2" t="s">
        <v>129</v>
      </c>
      <c r="H63" s="3">
        <f>ROUND(E63*G63, 2)</f>
        <v>0</v>
      </c>
      <c r="J63" s="3">
        <f t="shared" si="0"/>
        <v>0</v>
      </c>
      <c r="K63" s="4">
        <v>1.6299999999999999E-3</v>
      </c>
      <c r="L63" s="4">
        <f t="shared" si="1"/>
        <v>6.5199999999999998E-3</v>
      </c>
      <c r="O63" s="2">
        <v>20</v>
      </c>
      <c r="P63" s="2" t="s">
        <v>60</v>
      </c>
      <c r="T63" s="32" t="s">
        <v>61</v>
      </c>
      <c r="U63" s="32" t="s">
        <v>61</v>
      </c>
      <c r="V63" s="32" t="s">
        <v>62</v>
      </c>
    </row>
    <row r="64" spans="1:22">
      <c r="A64" s="33">
        <v>31</v>
      </c>
      <c r="B64" s="11" t="s">
        <v>85</v>
      </c>
      <c r="C64" s="12" t="s">
        <v>303</v>
      </c>
      <c r="D64" s="2" t="s">
        <v>304</v>
      </c>
      <c r="E64" s="5">
        <v>2</v>
      </c>
      <c r="F64" s="2" t="s">
        <v>129</v>
      </c>
      <c r="I64" s="3">
        <f>ROUND(E64*G64, 2)</f>
        <v>0</v>
      </c>
      <c r="J64" s="3">
        <f t="shared" si="0"/>
        <v>0</v>
      </c>
      <c r="K64" s="4">
        <v>1.6E-2</v>
      </c>
      <c r="L64" s="4">
        <f t="shared" si="1"/>
        <v>3.2000000000000001E-2</v>
      </c>
      <c r="O64" s="2">
        <v>20</v>
      </c>
      <c r="P64" s="2" t="s">
        <v>60</v>
      </c>
      <c r="T64" s="32" t="s">
        <v>61</v>
      </c>
      <c r="U64" s="32" t="s">
        <v>61</v>
      </c>
      <c r="V64" s="32" t="s">
        <v>62</v>
      </c>
    </row>
    <row r="65" spans="1:22">
      <c r="A65" s="33">
        <v>32</v>
      </c>
      <c r="B65" s="11" t="s">
        <v>85</v>
      </c>
      <c r="C65" s="12" t="s">
        <v>305</v>
      </c>
      <c r="D65" s="2" t="s">
        <v>306</v>
      </c>
      <c r="E65" s="5">
        <v>2</v>
      </c>
      <c r="F65" s="2" t="s">
        <v>129</v>
      </c>
      <c r="I65" s="3">
        <f>ROUND(E65*G65, 2)</f>
        <v>0</v>
      </c>
      <c r="J65" s="3">
        <f t="shared" si="0"/>
        <v>0</v>
      </c>
      <c r="K65" s="4">
        <v>3.2000000000000001E-2</v>
      </c>
      <c r="L65" s="4">
        <f t="shared" si="1"/>
        <v>6.4000000000000001E-2</v>
      </c>
      <c r="O65" s="2">
        <v>20</v>
      </c>
      <c r="P65" s="2" t="s">
        <v>60</v>
      </c>
      <c r="T65" s="32" t="s">
        <v>61</v>
      </c>
      <c r="U65" s="32" t="s">
        <v>61</v>
      </c>
      <c r="V65" s="32" t="s">
        <v>62</v>
      </c>
    </row>
    <row r="66" spans="1:22">
      <c r="A66" s="33">
        <v>33</v>
      </c>
      <c r="B66" s="11" t="s">
        <v>231</v>
      </c>
      <c r="C66" s="12" t="s">
        <v>307</v>
      </c>
      <c r="D66" s="2" t="s">
        <v>308</v>
      </c>
      <c r="E66" s="5">
        <v>2</v>
      </c>
      <c r="F66" s="2" t="s">
        <v>129</v>
      </c>
      <c r="H66" s="3">
        <f>ROUND(E66*G66, 2)</f>
        <v>0</v>
      </c>
      <c r="J66" s="3">
        <f t="shared" si="0"/>
        <v>0</v>
      </c>
      <c r="K66" s="4">
        <v>2.4399999999999999E-3</v>
      </c>
      <c r="L66" s="4">
        <f t="shared" si="1"/>
        <v>4.8799999999999998E-3</v>
      </c>
      <c r="O66" s="2">
        <v>20</v>
      </c>
      <c r="P66" s="2" t="s">
        <v>60</v>
      </c>
      <c r="T66" s="32" t="s">
        <v>61</v>
      </c>
      <c r="U66" s="32" t="s">
        <v>61</v>
      </c>
      <c r="V66" s="32" t="s">
        <v>62</v>
      </c>
    </row>
    <row r="67" spans="1:22">
      <c r="A67" s="33">
        <v>34</v>
      </c>
      <c r="B67" s="11" t="s">
        <v>85</v>
      </c>
      <c r="C67" s="12" t="s">
        <v>309</v>
      </c>
      <c r="D67" s="2" t="s">
        <v>310</v>
      </c>
      <c r="E67" s="5">
        <v>2</v>
      </c>
      <c r="F67" s="2" t="s">
        <v>129</v>
      </c>
      <c r="I67" s="3">
        <f>ROUND(E67*G67, 2)</f>
        <v>0</v>
      </c>
      <c r="J67" s="3">
        <f t="shared" si="0"/>
        <v>0</v>
      </c>
      <c r="K67" s="4">
        <v>2.5000000000000001E-2</v>
      </c>
      <c r="L67" s="4">
        <f t="shared" si="1"/>
        <v>0.05</v>
      </c>
      <c r="O67" s="2">
        <v>20</v>
      </c>
      <c r="P67" s="2" t="s">
        <v>60</v>
      </c>
      <c r="T67" s="32" t="s">
        <v>61</v>
      </c>
      <c r="U67" s="32" t="s">
        <v>61</v>
      </c>
      <c r="V67" s="32" t="s">
        <v>62</v>
      </c>
    </row>
    <row r="68" spans="1:22">
      <c r="A68" s="33">
        <v>35</v>
      </c>
      <c r="B68" s="11" t="s">
        <v>231</v>
      </c>
      <c r="C68" s="12" t="s">
        <v>311</v>
      </c>
      <c r="D68" s="2" t="s">
        <v>312</v>
      </c>
      <c r="E68" s="5">
        <v>4</v>
      </c>
      <c r="F68" s="2" t="s">
        <v>129</v>
      </c>
      <c r="H68" s="3">
        <f>ROUND(E68*G68, 2)</f>
        <v>0</v>
      </c>
      <c r="J68" s="3">
        <f t="shared" si="0"/>
        <v>0</v>
      </c>
      <c r="K68" s="4">
        <v>6.0800000000000003E-3</v>
      </c>
      <c r="L68" s="4">
        <f t="shared" si="1"/>
        <v>2.4320000000000001E-2</v>
      </c>
      <c r="O68" s="2">
        <v>20</v>
      </c>
      <c r="P68" s="2" t="s">
        <v>60</v>
      </c>
      <c r="T68" s="32" t="s">
        <v>61</v>
      </c>
      <c r="U68" s="32" t="s">
        <v>61</v>
      </c>
      <c r="V68" s="32" t="s">
        <v>62</v>
      </c>
    </row>
    <row r="69" spans="1:22">
      <c r="A69" s="33">
        <v>36</v>
      </c>
      <c r="B69" s="11" t="s">
        <v>85</v>
      </c>
      <c r="C69" s="12" t="s">
        <v>313</v>
      </c>
      <c r="D69" s="2" t="s">
        <v>314</v>
      </c>
      <c r="E69" s="5">
        <v>4</v>
      </c>
      <c r="F69" s="2" t="s">
        <v>129</v>
      </c>
      <c r="I69" s="3">
        <f>ROUND(E69*G69, 2)</f>
        <v>0</v>
      </c>
      <c r="J69" s="3">
        <f t="shared" si="0"/>
        <v>0</v>
      </c>
      <c r="K69" s="4">
        <v>0.04</v>
      </c>
      <c r="L69" s="4">
        <f t="shared" si="1"/>
        <v>0.16</v>
      </c>
      <c r="O69" s="2">
        <v>20</v>
      </c>
      <c r="P69" s="2" t="s">
        <v>60</v>
      </c>
      <c r="T69" s="32" t="s">
        <v>61</v>
      </c>
      <c r="U69" s="32" t="s">
        <v>61</v>
      </c>
      <c r="V69" s="32" t="s">
        <v>62</v>
      </c>
    </row>
    <row r="70" spans="1:22">
      <c r="A70" s="33">
        <v>37</v>
      </c>
      <c r="B70" s="11" t="s">
        <v>231</v>
      </c>
      <c r="C70" s="12" t="s">
        <v>315</v>
      </c>
      <c r="D70" s="2" t="s">
        <v>316</v>
      </c>
      <c r="E70" s="5">
        <v>4</v>
      </c>
      <c r="F70" s="2" t="s">
        <v>129</v>
      </c>
      <c r="H70" s="3">
        <f>ROUND(E70*G70, 2)</f>
        <v>0</v>
      </c>
      <c r="J70" s="3">
        <f t="shared" si="0"/>
        <v>0</v>
      </c>
      <c r="K70" s="4">
        <v>2.82E-3</v>
      </c>
      <c r="L70" s="4">
        <f t="shared" si="1"/>
        <v>1.128E-2</v>
      </c>
      <c r="O70" s="2">
        <v>20</v>
      </c>
      <c r="P70" s="2" t="s">
        <v>60</v>
      </c>
      <c r="T70" s="32" t="s">
        <v>61</v>
      </c>
      <c r="U70" s="32" t="s">
        <v>61</v>
      </c>
      <c r="V70" s="32" t="s">
        <v>62</v>
      </c>
    </row>
    <row r="71" spans="1:22">
      <c r="A71" s="33">
        <v>38</v>
      </c>
      <c r="B71" s="11" t="s">
        <v>85</v>
      </c>
      <c r="C71" s="12" t="s">
        <v>317</v>
      </c>
      <c r="D71" s="2" t="s">
        <v>318</v>
      </c>
      <c r="E71" s="5">
        <v>4</v>
      </c>
      <c r="F71" s="2" t="s">
        <v>129</v>
      </c>
      <c r="I71" s="3">
        <f>ROUND(E71*G71, 2)</f>
        <v>0</v>
      </c>
      <c r="J71" s="3">
        <f t="shared" si="0"/>
        <v>0</v>
      </c>
      <c r="K71" s="4">
        <v>3.5999999999999997E-2</v>
      </c>
      <c r="L71" s="4">
        <f t="shared" si="1"/>
        <v>0.14399999999999999</v>
      </c>
      <c r="O71" s="2">
        <v>20</v>
      </c>
      <c r="P71" s="2" t="s">
        <v>60</v>
      </c>
      <c r="T71" s="32" t="s">
        <v>61</v>
      </c>
      <c r="U71" s="32" t="s">
        <v>61</v>
      </c>
      <c r="V71" s="32" t="s">
        <v>62</v>
      </c>
    </row>
    <row r="72" spans="1:22">
      <c r="A72" s="33">
        <v>39</v>
      </c>
      <c r="B72" s="11" t="s">
        <v>231</v>
      </c>
      <c r="C72" s="12" t="s">
        <v>319</v>
      </c>
      <c r="D72" s="2" t="s">
        <v>320</v>
      </c>
      <c r="E72" s="5">
        <v>2</v>
      </c>
      <c r="F72" s="2" t="s">
        <v>129</v>
      </c>
      <c r="H72" s="3">
        <f>ROUND(E72*G72, 2)</f>
        <v>0</v>
      </c>
      <c r="J72" s="3">
        <f t="shared" si="0"/>
        <v>0</v>
      </c>
      <c r="K72" s="4">
        <v>4.2100000000000002E-3</v>
      </c>
      <c r="L72" s="4">
        <f t="shared" si="1"/>
        <v>8.4200000000000004E-3</v>
      </c>
      <c r="O72" s="2">
        <v>20</v>
      </c>
      <c r="P72" s="2" t="s">
        <v>60</v>
      </c>
      <c r="T72" s="32" t="s">
        <v>61</v>
      </c>
      <c r="U72" s="32" t="s">
        <v>61</v>
      </c>
      <c r="V72" s="32" t="s">
        <v>62</v>
      </c>
    </row>
    <row r="73" spans="1:22">
      <c r="A73" s="33">
        <v>40</v>
      </c>
      <c r="B73" s="11" t="s">
        <v>85</v>
      </c>
      <c r="C73" s="12" t="s">
        <v>321</v>
      </c>
      <c r="D73" s="2" t="s">
        <v>322</v>
      </c>
      <c r="E73" s="5">
        <v>2</v>
      </c>
      <c r="F73" s="2" t="s">
        <v>129</v>
      </c>
      <c r="I73" s="3">
        <f>ROUND(E73*G73, 2)</f>
        <v>0</v>
      </c>
      <c r="J73" s="3">
        <f t="shared" si="0"/>
        <v>0</v>
      </c>
      <c r="K73" s="4">
        <v>0.06</v>
      </c>
      <c r="L73" s="4">
        <f t="shared" si="1"/>
        <v>0.12</v>
      </c>
      <c r="O73" s="2">
        <v>20</v>
      </c>
      <c r="P73" s="2" t="s">
        <v>60</v>
      </c>
      <c r="T73" s="32" t="s">
        <v>61</v>
      </c>
      <c r="U73" s="32" t="s">
        <v>61</v>
      </c>
      <c r="V73" s="32" t="s">
        <v>62</v>
      </c>
    </row>
    <row r="74" spans="1:22">
      <c r="A74" s="33">
        <v>41</v>
      </c>
      <c r="B74" s="11" t="s">
        <v>231</v>
      </c>
      <c r="C74" s="12" t="s">
        <v>323</v>
      </c>
      <c r="D74" s="2" t="s">
        <v>324</v>
      </c>
      <c r="E74" s="5">
        <v>72.599999999999994</v>
      </c>
      <c r="F74" s="2" t="s">
        <v>190</v>
      </c>
      <c r="H74" s="3">
        <f>ROUND(E74*G74, 2)</f>
        <v>0</v>
      </c>
      <c r="J74" s="3">
        <f t="shared" si="0"/>
        <v>0</v>
      </c>
      <c r="O74" s="2">
        <v>20</v>
      </c>
      <c r="P74" s="2" t="s">
        <v>60</v>
      </c>
      <c r="T74" s="32" t="s">
        <v>61</v>
      </c>
      <c r="U74" s="32" t="s">
        <v>61</v>
      </c>
      <c r="V74" s="32" t="s">
        <v>62</v>
      </c>
    </row>
    <row r="75" spans="1:22">
      <c r="A75" s="33">
        <v>42</v>
      </c>
      <c r="B75" s="11" t="s">
        <v>85</v>
      </c>
      <c r="C75" s="12" t="s">
        <v>325</v>
      </c>
      <c r="D75" s="2" t="s">
        <v>326</v>
      </c>
      <c r="E75" s="5">
        <v>72.599999999999994</v>
      </c>
      <c r="F75" s="2" t="s">
        <v>190</v>
      </c>
      <c r="I75" s="3">
        <f>ROUND(E75*G75, 2)</f>
        <v>0</v>
      </c>
      <c r="J75" s="3">
        <f t="shared" si="0"/>
        <v>0</v>
      </c>
      <c r="O75" s="2">
        <v>20</v>
      </c>
      <c r="P75" s="2" t="s">
        <v>60</v>
      </c>
      <c r="T75" s="32" t="s">
        <v>61</v>
      </c>
      <c r="U75" s="32" t="s">
        <v>61</v>
      </c>
      <c r="V75" s="32" t="s">
        <v>62</v>
      </c>
    </row>
    <row r="76" spans="1:22">
      <c r="A76" s="33">
        <v>43</v>
      </c>
      <c r="B76" s="11" t="s">
        <v>231</v>
      </c>
      <c r="C76" s="12" t="s">
        <v>327</v>
      </c>
      <c r="D76" s="2" t="s">
        <v>328</v>
      </c>
      <c r="E76" s="5">
        <v>15</v>
      </c>
      <c r="F76" s="2" t="s">
        <v>129</v>
      </c>
      <c r="H76" s="3">
        <f>ROUND(E76*G76, 2)</f>
        <v>0</v>
      </c>
      <c r="J76" s="3">
        <f t="shared" si="0"/>
        <v>0</v>
      </c>
      <c r="K76" s="4">
        <v>1.0000000000000001E-5</v>
      </c>
      <c r="L76" s="4">
        <f t="shared" ref="L76:L86" si="2">E76*K76</f>
        <v>1.5000000000000001E-4</v>
      </c>
      <c r="O76" s="2">
        <v>20</v>
      </c>
      <c r="P76" s="2" t="s">
        <v>60</v>
      </c>
      <c r="T76" s="32" t="s">
        <v>61</v>
      </c>
      <c r="U76" s="32" t="s">
        <v>61</v>
      </c>
      <c r="V76" s="32" t="s">
        <v>62</v>
      </c>
    </row>
    <row r="77" spans="1:22" ht="13.5">
      <c r="A77" s="151">
        <v>44</v>
      </c>
      <c r="B77" s="149" t="s">
        <v>85</v>
      </c>
      <c r="C77" s="150" t="s">
        <v>743</v>
      </c>
      <c r="D77" s="146" t="s">
        <v>744</v>
      </c>
      <c r="E77" s="148">
        <v>15</v>
      </c>
      <c r="F77" s="146" t="s">
        <v>129</v>
      </c>
      <c r="G77" s="145"/>
      <c r="H77" s="145"/>
      <c r="I77" s="147">
        <v>0</v>
      </c>
      <c r="J77" s="147">
        <v>0</v>
      </c>
      <c r="K77" s="145"/>
      <c r="L77" s="145"/>
      <c r="M77" s="145"/>
      <c r="N77" s="145"/>
      <c r="O77" s="146">
        <v>20</v>
      </c>
      <c r="P77" s="146" t="s">
        <v>60</v>
      </c>
      <c r="Q77" s="145"/>
      <c r="R77" s="145"/>
      <c r="S77" s="145"/>
      <c r="T77" s="152" t="s">
        <v>61</v>
      </c>
      <c r="U77" s="152" t="s">
        <v>61</v>
      </c>
      <c r="V77" s="152" t="s">
        <v>62</v>
      </c>
    </row>
    <row r="78" spans="1:22">
      <c r="A78" s="33">
        <v>45</v>
      </c>
      <c r="B78" s="11" t="s">
        <v>85</v>
      </c>
      <c r="C78" s="12" t="s">
        <v>329</v>
      </c>
      <c r="D78" s="2" t="s">
        <v>330</v>
      </c>
      <c r="E78" s="5">
        <v>15</v>
      </c>
      <c r="F78" s="2" t="s">
        <v>129</v>
      </c>
      <c r="I78" s="3">
        <f>ROUND(E78*G78, 2)</f>
        <v>0</v>
      </c>
      <c r="J78" s="3">
        <f t="shared" si="0"/>
        <v>0</v>
      </c>
      <c r="K78" s="4">
        <v>1.2999999999999999E-3</v>
      </c>
      <c r="L78" s="4">
        <f t="shared" si="2"/>
        <v>1.95E-2</v>
      </c>
      <c r="O78" s="2">
        <v>20</v>
      </c>
      <c r="P78" s="2" t="s">
        <v>60</v>
      </c>
      <c r="T78" s="32" t="s">
        <v>61</v>
      </c>
      <c r="U78" s="32" t="s">
        <v>61</v>
      </c>
      <c r="V78" s="32" t="s">
        <v>62</v>
      </c>
    </row>
    <row r="79" spans="1:22">
      <c r="A79" s="33">
        <v>46</v>
      </c>
      <c r="B79" s="11" t="s">
        <v>231</v>
      </c>
      <c r="C79" s="12" t="s">
        <v>331</v>
      </c>
      <c r="D79" s="2" t="s">
        <v>332</v>
      </c>
      <c r="E79" s="5">
        <v>2</v>
      </c>
      <c r="F79" s="2" t="s">
        <v>129</v>
      </c>
      <c r="H79" s="3">
        <f>ROUND(E79*G79, 2)</f>
        <v>0</v>
      </c>
      <c r="J79" s="3">
        <f t="shared" si="0"/>
        <v>0</v>
      </c>
      <c r="K79" s="4">
        <v>8.3000000000000001E-4</v>
      </c>
      <c r="L79" s="4">
        <f t="shared" si="2"/>
        <v>1.66E-3</v>
      </c>
      <c r="O79" s="2">
        <v>20</v>
      </c>
      <c r="P79" s="2" t="s">
        <v>60</v>
      </c>
      <c r="T79" s="32" t="s">
        <v>61</v>
      </c>
      <c r="U79" s="32" t="s">
        <v>61</v>
      </c>
      <c r="V79" s="32" t="s">
        <v>62</v>
      </c>
    </row>
    <row r="80" spans="1:22">
      <c r="A80" s="33">
        <v>47</v>
      </c>
      <c r="B80" s="11" t="s">
        <v>85</v>
      </c>
      <c r="C80" s="12" t="s">
        <v>333</v>
      </c>
      <c r="D80" s="2" t="s">
        <v>334</v>
      </c>
      <c r="E80" s="5">
        <v>2</v>
      </c>
      <c r="F80" s="2" t="s">
        <v>129</v>
      </c>
      <c r="I80" s="3">
        <f>ROUND(E80*G80, 2)</f>
        <v>0</v>
      </c>
      <c r="J80" s="3">
        <f t="shared" si="0"/>
        <v>0</v>
      </c>
      <c r="K80" s="4">
        <v>3.3000000000000002E-2</v>
      </c>
      <c r="L80" s="4">
        <f t="shared" si="2"/>
        <v>6.6000000000000003E-2</v>
      </c>
      <c r="O80" s="2">
        <v>20</v>
      </c>
      <c r="P80" s="2" t="s">
        <v>60</v>
      </c>
      <c r="T80" s="32" t="s">
        <v>61</v>
      </c>
      <c r="U80" s="32" t="s">
        <v>61</v>
      </c>
      <c r="V80" s="32" t="s">
        <v>62</v>
      </c>
    </row>
    <row r="81" spans="1:28">
      <c r="A81" s="33">
        <v>48</v>
      </c>
      <c r="B81" s="11" t="s">
        <v>85</v>
      </c>
      <c r="C81" s="12" t="s">
        <v>335</v>
      </c>
      <c r="D81" s="2" t="s">
        <v>336</v>
      </c>
      <c r="E81" s="5">
        <v>2</v>
      </c>
      <c r="F81" s="2" t="s">
        <v>129</v>
      </c>
      <c r="I81" s="3">
        <f>ROUND(E81*G81, 2)</f>
        <v>0</v>
      </c>
      <c r="J81" s="3">
        <f t="shared" si="0"/>
        <v>0</v>
      </c>
      <c r="K81" s="4">
        <v>8.0000000000000002E-3</v>
      </c>
      <c r="L81" s="4">
        <f t="shared" si="2"/>
        <v>1.6E-2</v>
      </c>
      <c r="O81" s="2">
        <v>20</v>
      </c>
      <c r="P81" s="2" t="s">
        <v>60</v>
      </c>
      <c r="T81" s="32" t="s">
        <v>61</v>
      </c>
      <c r="U81" s="32" t="s">
        <v>61</v>
      </c>
      <c r="V81" s="32" t="s">
        <v>62</v>
      </c>
    </row>
    <row r="82" spans="1:28">
      <c r="A82" s="33">
        <v>49</v>
      </c>
      <c r="B82" s="11" t="s">
        <v>231</v>
      </c>
      <c r="C82" s="12" t="s">
        <v>337</v>
      </c>
      <c r="D82" s="2" t="s">
        <v>338</v>
      </c>
      <c r="E82" s="5">
        <v>2</v>
      </c>
      <c r="F82" s="2" t="s">
        <v>129</v>
      </c>
      <c r="H82" s="3">
        <f>ROUND(E82*G82, 2)</f>
        <v>0</v>
      </c>
      <c r="J82" s="3">
        <f t="shared" si="0"/>
        <v>0</v>
      </c>
      <c r="K82" s="4">
        <v>3.6000000000000002E-4</v>
      </c>
      <c r="L82" s="4">
        <f t="shared" si="2"/>
        <v>7.2000000000000005E-4</v>
      </c>
      <c r="O82" s="2">
        <v>20</v>
      </c>
      <c r="P82" s="2" t="s">
        <v>60</v>
      </c>
      <c r="T82" s="32" t="s">
        <v>61</v>
      </c>
      <c r="U82" s="32" t="s">
        <v>61</v>
      </c>
      <c r="V82" s="32" t="s">
        <v>62</v>
      </c>
    </row>
    <row r="83" spans="1:28">
      <c r="A83" s="33">
        <v>50</v>
      </c>
      <c r="B83" s="11" t="s">
        <v>85</v>
      </c>
      <c r="C83" s="12" t="s">
        <v>339</v>
      </c>
      <c r="D83" s="2" t="s">
        <v>340</v>
      </c>
      <c r="E83" s="5">
        <v>2</v>
      </c>
      <c r="F83" s="2" t="s">
        <v>129</v>
      </c>
      <c r="I83" s="3">
        <f>ROUND(E83*G83, 2)</f>
        <v>0</v>
      </c>
      <c r="J83" s="3">
        <f t="shared" si="0"/>
        <v>0</v>
      </c>
      <c r="K83" s="4">
        <v>7.0999999999999994E-2</v>
      </c>
      <c r="L83" s="4">
        <f t="shared" si="2"/>
        <v>0.14199999999999999</v>
      </c>
      <c r="O83" s="2">
        <v>20</v>
      </c>
      <c r="P83" s="2" t="s">
        <v>60</v>
      </c>
      <c r="T83" s="32" t="s">
        <v>61</v>
      </c>
      <c r="U83" s="32" t="s">
        <v>61</v>
      </c>
      <c r="V83" s="32" t="s">
        <v>62</v>
      </c>
    </row>
    <row r="84" spans="1:28">
      <c r="A84" s="33">
        <v>51</v>
      </c>
      <c r="B84" s="11" t="s">
        <v>231</v>
      </c>
      <c r="C84" s="12" t="s">
        <v>341</v>
      </c>
      <c r="D84" s="2" t="s">
        <v>342</v>
      </c>
      <c r="E84" s="5">
        <v>2</v>
      </c>
      <c r="F84" s="2" t="s">
        <v>129</v>
      </c>
      <c r="H84" s="3">
        <f>ROUND(E84*G84, 2)</f>
        <v>0</v>
      </c>
      <c r="J84" s="3">
        <f t="shared" si="0"/>
        <v>0</v>
      </c>
      <c r="K84" s="4">
        <v>1.6299999999999999E-3</v>
      </c>
      <c r="L84" s="4">
        <f t="shared" si="2"/>
        <v>3.2599999999999999E-3</v>
      </c>
      <c r="O84" s="2">
        <v>20</v>
      </c>
      <c r="P84" s="2" t="s">
        <v>60</v>
      </c>
      <c r="T84" s="32" t="s">
        <v>61</v>
      </c>
      <c r="U84" s="32" t="s">
        <v>61</v>
      </c>
      <c r="V84" s="32" t="s">
        <v>62</v>
      </c>
    </row>
    <row r="85" spans="1:28">
      <c r="A85" s="33">
        <v>52</v>
      </c>
      <c r="B85" s="11" t="s">
        <v>85</v>
      </c>
      <c r="C85" s="12" t="s">
        <v>343</v>
      </c>
      <c r="D85" s="2" t="s">
        <v>344</v>
      </c>
      <c r="E85" s="5">
        <v>2</v>
      </c>
      <c r="F85" s="2" t="s">
        <v>129</v>
      </c>
      <c r="I85" s="3">
        <f>ROUND(E85*G85, 2)</f>
        <v>0</v>
      </c>
      <c r="J85" s="3">
        <f t="shared" si="0"/>
        <v>0</v>
      </c>
      <c r="K85" s="4">
        <v>4.4999999999999998E-2</v>
      </c>
      <c r="L85" s="4">
        <f t="shared" si="2"/>
        <v>0.09</v>
      </c>
      <c r="O85" s="2">
        <v>20</v>
      </c>
      <c r="P85" s="2" t="s">
        <v>60</v>
      </c>
      <c r="T85" s="32" t="s">
        <v>61</v>
      </c>
      <c r="U85" s="32" t="s">
        <v>61</v>
      </c>
      <c r="V85" s="32" t="s">
        <v>62</v>
      </c>
    </row>
    <row r="86" spans="1:28">
      <c r="A86" s="33">
        <v>53</v>
      </c>
      <c r="B86" s="11" t="s">
        <v>85</v>
      </c>
      <c r="C86" s="12" t="s">
        <v>345</v>
      </c>
      <c r="D86" s="2" t="s">
        <v>346</v>
      </c>
      <c r="E86" s="5">
        <v>2</v>
      </c>
      <c r="F86" s="2" t="s">
        <v>129</v>
      </c>
      <c r="I86" s="3">
        <f>ROUND(E86*G86, 2)</f>
        <v>0</v>
      </c>
      <c r="J86" s="3">
        <f t="shared" si="0"/>
        <v>0</v>
      </c>
      <c r="K86" s="4">
        <v>8.0000000000000002E-3</v>
      </c>
      <c r="L86" s="4">
        <f t="shared" si="2"/>
        <v>1.6E-2</v>
      </c>
      <c r="O86" s="2">
        <v>20</v>
      </c>
      <c r="P86" s="2" t="s">
        <v>60</v>
      </c>
      <c r="T86" s="32" t="s">
        <v>61</v>
      </c>
      <c r="U86" s="32" t="s">
        <v>61</v>
      </c>
      <c r="V86" s="32" t="s">
        <v>62</v>
      </c>
    </row>
    <row r="87" spans="1:28">
      <c r="A87" s="33">
        <v>54</v>
      </c>
      <c r="B87" s="11" t="s">
        <v>231</v>
      </c>
      <c r="C87" s="12" t="s">
        <v>347</v>
      </c>
      <c r="D87" s="2" t="s">
        <v>348</v>
      </c>
      <c r="E87" s="5">
        <v>15</v>
      </c>
      <c r="F87" s="2" t="s">
        <v>129</v>
      </c>
      <c r="H87" s="3">
        <f>ROUND(E87*G87, 2)</f>
        <v>0</v>
      </c>
      <c r="J87" s="3">
        <f t="shared" si="0"/>
        <v>0</v>
      </c>
      <c r="O87" s="2">
        <v>20</v>
      </c>
      <c r="P87" s="2" t="s">
        <v>60</v>
      </c>
      <c r="T87" s="32" t="s">
        <v>61</v>
      </c>
      <c r="U87" s="32" t="s">
        <v>61</v>
      </c>
      <c r="V87" s="32" t="s">
        <v>62</v>
      </c>
    </row>
    <row r="88" spans="1:28">
      <c r="A88" s="33">
        <v>55</v>
      </c>
      <c r="B88" s="11" t="s">
        <v>85</v>
      </c>
      <c r="C88" s="12" t="s">
        <v>349</v>
      </c>
      <c r="D88" s="2" t="s">
        <v>350</v>
      </c>
      <c r="E88" s="5">
        <v>15</v>
      </c>
      <c r="F88" s="2" t="s">
        <v>129</v>
      </c>
      <c r="I88" s="3">
        <f>ROUND(E88*G88, 2)</f>
        <v>0</v>
      </c>
      <c r="J88" s="3">
        <f t="shared" si="0"/>
        <v>0</v>
      </c>
      <c r="K88" s="4">
        <v>5.7000000000000002E-3</v>
      </c>
      <c r="L88" s="4">
        <f>E88*K88</f>
        <v>8.5500000000000007E-2</v>
      </c>
      <c r="O88" s="2">
        <v>20</v>
      </c>
      <c r="P88" s="2" t="s">
        <v>60</v>
      </c>
      <c r="T88" s="32" t="s">
        <v>61</v>
      </c>
      <c r="U88" s="32" t="s">
        <v>61</v>
      </c>
      <c r="V88" s="32" t="s">
        <v>62</v>
      </c>
    </row>
    <row r="89" spans="1:28">
      <c r="A89" s="33">
        <v>56</v>
      </c>
      <c r="B89" s="11" t="s">
        <v>231</v>
      </c>
      <c r="C89" s="12" t="s">
        <v>351</v>
      </c>
      <c r="D89" s="2" t="s">
        <v>352</v>
      </c>
      <c r="E89" s="5">
        <v>4</v>
      </c>
      <c r="F89" s="2" t="s">
        <v>129</v>
      </c>
      <c r="H89" s="3">
        <f>ROUND(E89*G89, 2)</f>
        <v>0</v>
      </c>
      <c r="J89" s="3">
        <f t="shared" si="0"/>
        <v>0</v>
      </c>
      <c r="K89" s="4">
        <v>2.82E-3</v>
      </c>
      <c r="L89" s="4">
        <f>E89*K89</f>
        <v>1.128E-2</v>
      </c>
      <c r="O89" s="2">
        <v>20</v>
      </c>
      <c r="P89" s="2" t="s">
        <v>60</v>
      </c>
      <c r="T89" s="32" t="s">
        <v>61</v>
      </c>
      <c r="U89" s="32" t="s">
        <v>61</v>
      </c>
      <c r="V89" s="32" t="s">
        <v>62</v>
      </c>
    </row>
    <row r="90" spans="1:28">
      <c r="A90" s="33">
        <v>57</v>
      </c>
      <c r="B90" s="11" t="s">
        <v>85</v>
      </c>
      <c r="C90" s="12" t="s">
        <v>353</v>
      </c>
      <c r="D90" s="2" t="s">
        <v>354</v>
      </c>
      <c r="E90" s="5">
        <v>4</v>
      </c>
      <c r="F90" s="2" t="s">
        <v>129</v>
      </c>
      <c r="I90" s="3">
        <f>ROUND(E90*G90, 2)</f>
        <v>0</v>
      </c>
      <c r="J90" s="3">
        <f t="shared" si="0"/>
        <v>0</v>
      </c>
      <c r="K90" s="4">
        <v>0.14199999999999999</v>
      </c>
      <c r="L90" s="4">
        <f>E90*K90</f>
        <v>0.56799999999999995</v>
      </c>
      <c r="O90" s="2">
        <v>20</v>
      </c>
      <c r="P90" s="2" t="s">
        <v>60</v>
      </c>
      <c r="T90" s="32" t="s">
        <v>61</v>
      </c>
      <c r="U90" s="32" t="s">
        <v>61</v>
      </c>
      <c r="V90" s="32" t="s">
        <v>62</v>
      </c>
    </row>
    <row r="91" spans="1:28">
      <c r="A91" s="33">
        <v>58</v>
      </c>
      <c r="B91" s="11" t="s">
        <v>85</v>
      </c>
      <c r="C91" s="12" t="s">
        <v>355</v>
      </c>
      <c r="D91" s="2" t="s">
        <v>356</v>
      </c>
      <c r="E91" s="5">
        <v>4</v>
      </c>
      <c r="F91" s="2" t="s">
        <v>129</v>
      </c>
      <c r="I91" s="3">
        <f>ROUND(E91*G91, 2)</f>
        <v>0</v>
      </c>
      <c r="J91" s="3">
        <f t="shared" si="0"/>
        <v>0</v>
      </c>
      <c r="K91" s="4">
        <v>1.2E-2</v>
      </c>
      <c r="L91" s="4">
        <f>E91*K91</f>
        <v>4.8000000000000001E-2</v>
      </c>
      <c r="O91" s="2">
        <v>20</v>
      </c>
      <c r="P91" s="2" t="s">
        <v>60</v>
      </c>
      <c r="T91" s="32" t="s">
        <v>61</v>
      </c>
      <c r="U91" s="32" t="s">
        <v>61</v>
      </c>
      <c r="V91" s="32" t="s">
        <v>62</v>
      </c>
    </row>
    <row r="92" spans="1:28">
      <c r="A92" s="33">
        <v>59</v>
      </c>
      <c r="B92" s="11" t="s">
        <v>231</v>
      </c>
      <c r="C92" s="12" t="s">
        <v>357</v>
      </c>
      <c r="D92" s="2" t="s">
        <v>358</v>
      </c>
      <c r="E92" s="5">
        <v>275</v>
      </c>
      <c r="F92" s="2" t="s">
        <v>190</v>
      </c>
      <c r="H92" s="3">
        <f>ROUND(E92*G92, 2)</f>
        <v>0</v>
      </c>
      <c r="J92" s="3">
        <f t="shared" si="0"/>
        <v>0</v>
      </c>
      <c r="O92" s="2">
        <v>20</v>
      </c>
      <c r="P92" s="2" t="s">
        <v>60</v>
      </c>
      <c r="T92" s="32" t="s">
        <v>61</v>
      </c>
      <c r="U92" s="32" t="s">
        <v>61</v>
      </c>
      <c r="V92" s="32" t="s">
        <v>62</v>
      </c>
    </row>
    <row r="93" spans="1:28">
      <c r="A93" s="33">
        <v>60</v>
      </c>
      <c r="B93" s="11" t="s">
        <v>231</v>
      </c>
      <c r="C93" s="12" t="s">
        <v>359</v>
      </c>
      <c r="D93" s="2" t="s">
        <v>360</v>
      </c>
      <c r="E93" s="5">
        <v>275</v>
      </c>
      <c r="F93" s="2" t="s">
        <v>190</v>
      </c>
      <c r="H93" s="3">
        <f>ROUND(E93*G93, 2)</f>
        <v>0</v>
      </c>
      <c r="J93" s="3">
        <f t="shared" si="0"/>
        <v>0</v>
      </c>
      <c r="O93" s="2">
        <v>20</v>
      </c>
      <c r="P93" s="2" t="s">
        <v>60</v>
      </c>
      <c r="T93" s="32" t="s">
        <v>61</v>
      </c>
      <c r="U93" s="32" t="s">
        <v>61</v>
      </c>
      <c r="V93" s="32" t="s">
        <v>62</v>
      </c>
    </row>
    <row r="94" spans="1:28">
      <c r="A94" s="33">
        <v>61</v>
      </c>
      <c r="B94" s="11" t="s">
        <v>231</v>
      </c>
      <c r="C94" s="12" t="s">
        <v>361</v>
      </c>
      <c r="D94" s="2" t="s">
        <v>362</v>
      </c>
      <c r="E94" s="5">
        <v>2</v>
      </c>
      <c r="F94" s="2" t="s">
        <v>129</v>
      </c>
      <c r="H94" s="3">
        <f>ROUND(E94*G94, 2)</f>
        <v>0</v>
      </c>
      <c r="J94" s="3">
        <f t="shared" si="0"/>
        <v>0</v>
      </c>
      <c r="K94" s="4">
        <v>4.8099999999999997E-2</v>
      </c>
      <c r="L94" s="4">
        <f t="shared" ref="L94:L103" si="3">E94*K94</f>
        <v>9.6199999999999994E-2</v>
      </c>
      <c r="O94" s="2">
        <v>20</v>
      </c>
      <c r="P94" s="2" t="s">
        <v>60</v>
      </c>
      <c r="T94" s="32" t="s">
        <v>61</v>
      </c>
      <c r="U94" s="32" t="s">
        <v>61</v>
      </c>
      <c r="V94" s="32" t="s">
        <v>62</v>
      </c>
    </row>
    <row r="95" spans="1:28" s="137" customFormat="1">
      <c r="A95" s="144">
        <v>62</v>
      </c>
      <c r="B95" s="143" t="s">
        <v>231</v>
      </c>
      <c r="C95" s="142" t="s">
        <v>363</v>
      </c>
      <c r="D95" s="141" t="s">
        <v>364</v>
      </c>
      <c r="E95" s="140">
        <v>15</v>
      </c>
      <c r="F95" s="141" t="s">
        <v>129</v>
      </c>
      <c r="G95" s="139"/>
      <c r="H95" s="139">
        <f>ROUND(E95*G95, 2)</f>
        <v>0</v>
      </c>
      <c r="I95" s="139"/>
      <c r="J95" s="139">
        <f t="shared" si="0"/>
        <v>0</v>
      </c>
      <c r="K95" s="138">
        <v>10.015180000000001</v>
      </c>
      <c r="L95" s="138">
        <f t="shared" si="3"/>
        <v>150.22770000000003</v>
      </c>
      <c r="M95" s="140"/>
      <c r="N95" s="140"/>
      <c r="O95" s="141">
        <v>20</v>
      </c>
      <c r="P95" s="141" t="s">
        <v>60</v>
      </c>
      <c r="Q95" s="140"/>
      <c r="R95" s="140"/>
      <c r="S95" s="140"/>
      <c r="T95" s="136" t="s">
        <v>61</v>
      </c>
      <c r="U95" s="136" t="s">
        <v>61</v>
      </c>
      <c r="V95" s="136" t="s">
        <v>62</v>
      </c>
      <c r="W95" s="140"/>
      <c r="X95" s="141"/>
      <c r="Y95" s="141"/>
      <c r="Z95" s="141"/>
      <c r="AA95" s="141"/>
      <c r="AB95" s="141"/>
    </row>
    <row r="96" spans="1:28" s="137" customFormat="1">
      <c r="A96" s="144">
        <v>63</v>
      </c>
      <c r="B96" s="143" t="s">
        <v>231</v>
      </c>
      <c r="C96" s="142" t="s">
        <v>365</v>
      </c>
      <c r="D96" s="141" t="s">
        <v>366</v>
      </c>
      <c r="E96" s="140">
        <v>15</v>
      </c>
      <c r="F96" s="141" t="s">
        <v>129</v>
      </c>
      <c r="G96" s="139"/>
      <c r="H96" s="139">
        <f>ROUND(E96*G96, 2)</f>
        <v>0</v>
      </c>
      <c r="I96" s="139"/>
      <c r="J96" s="139">
        <f t="shared" si="0"/>
        <v>0</v>
      </c>
      <c r="K96" s="138">
        <v>7.0200000000000002E-3</v>
      </c>
      <c r="L96" s="138">
        <f t="shared" si="3"/>
        <v>0.1053</v>
      </c>
      <c r="M96" s="140"/>
      <c r="N96" s="140"/>
      <c r="O96" s="141">
        <v>20</v>
      </c>
      <c r="P96" s="141" t="s">
        <v>60</v>
      </c>
      <c r="Q96" s="140"/>
      <c r="R96" s="140"/>
      <c r="S96" s="140"/>
      <c r="T96" s="136" t="s">
        <v>61</v>
      </c>
      <c r="U96" s="136" t="s">
        <v>61</v>
      </c>
      <c r="V96" s="136" t="s">
        <v>62</v>
      </c>
      <c r="W96" s="140"/>
      <c r="X96" s="141"/>
      <c r="Y96" s="141"/>
      <c r="Z96" s="141"/>
      <c r="AA96" s="141"/>
      <c r="AB96" s="141"/>
    </row>
    <row r="97" spans="1:28" s="137" customFormat="1">
      <c r="A97" s="144">
        <v>64</v>
      </c>
      <c r="B97" s="143" t="s">
        <v>85</v>
      </c>
      <c r="C97" s="142" t="s">
        <v>367</v>
      </c>
      <c r="D97" s="141" t="s">
        <v>368</v>
      </c>
      <c r="E97" s="140">
        <v>15</v>
      </c>
      <c r="F97" s="141" t="s">
        <v>129</v>
      </c>
      <c r="G97" s="139"/>
      <c r="H97" s="139"/>
      <c r="I97" s="139">
        <f>ROUND(E97*G97, 2)</f>
        <v>0</v>
      </c>
      <c r="J97" s="139">
        <f t="shared" si="0"/>
        <v>0</v>
      </c>
      <c r="K97" s="138">
        <v>3.5000000000000003E-2</v>
      </c>
      <c r="L97" s="138">
        <f t="shared" si="3"/>
        <v>0.52500000000000002</v>
      </c>
      <c r="M97" s="140"/>
      <c r="N97" s="140"/>
      <c r="O97" s="141">
        <v>20</v>
      </c>
      <c r="P97" s="141" t="s">
        <v>60</v>
      </c>
      <c r="Q97" s="140"/>
      <c r="R97" s="140"/>
      <c r="S97" s="140"/>
      <c r="T97" s="136" t="s">
        <v>61</v>
      </c>
      <c r="U97" s="136" t="s">
        <v>61</v>
      </c>
      <c r="V97" s="136" t="s">
        <v>62</v>
      </c>
      <c r="W97" s="140"/>
      <c r="X97" s="141"/>
      <c r="Y97" s="141"/>
      <c r="Z97" s="141"/>
      <c r="AA97" s="141"/>
      <c r="AB97" s="141"/>
    </row>
    <row r="98" spans="1:28" s="137" customFormat="1" ht="13.5">
      <c r="A98" s="153">
        <v>65</v>
      </c>
      <c r="B98" s="154" t="s">
        <v>231</v>
      </c>
      <c r="C98" s="155" t="s">
        <v>745</v>
      </c>
      <c r="D98" s="156" t="s">
        <v>746</v>
      </c>
      <c r="E98" s="157">
        <v>15</v>
      </c>
      <c r="F98" s="156" t="s">
        <v>129</v>
      </c>
      <c r="G98" s="158"/>
      <c r="H98" s="159">
        <v>0</v>
      </c>
      <c r="I98" s="158"/>
      <c r="J98" s="159">
        <v>0</v>
      </c>
      <c r="K98" s="160">
        <v>5.339E-2</v>
      </c>
      <c r="L98" s="160">
        <v>0.80084999999999995</v>
      </c>
      <c r="M98" s="158"/>
      <c r="N98" s="158"/>
      <c r="O98" s="156">
        <v>20</v>
      </c>
      <c r="P98" s="156" t="s">
        <v>60</v>
      </c>
      <c r="Q98" s="158"/>
      <c r="R98" s="158"/>
      <c r="S98" s="158"/>
      <c r="T98" s="161" t="s">
        <v>61</v>
      </c>
      <c r="U98" s="161" t="s">
        <v>61</v>
      </c>
      <c r="V98" s="161" t="s">
        <v>62</v>
      </c>
      <c r="W98" s="140"/>
      <c r="X98" s="141"/>
      <c r="Y98" s="141"/>
      <c r="Z98" s="141"/>
      <c r="AA98" s="141"/>
      <c r="AB98" s="141"/>
    </row>
    <row r="99" spans="1:28" s="137" customFormat="1" ht="13.5">
      <c r="A99" s="153">
        <v>65</v>
      </c>
      <c r="B99" s="154" t="s">
        <v>231</v>
      </c>
      <c r="C99" s="155" t="s">
        <v>745</v>
      </c>
      <c r="D99" s="156" t="s">
        <v>746</v>
      </c>
      <c r="E99" s="157">
        <v>15</v>
      </c>
      <c r="F99" s="156" t="s">
        <v>129</v>
      </c>
      <c r="G99" s="158"/>
      <c r="H99" s="159">
        <v>0</v>
      </c>
      <c r="I99" s="158"/>
      <c r="J99" s="159">
        <v>0</v>
      </c>
      <c r="K99" s="160">
        <v>5.339E-2</v>
      </c>
      <c r="L99" s="160">
        <v>0.80084999999999995</v>
      </c>
      <c r="M99" s="158"/>
      <c r="N99" s="158"/>
      <c r="O99" s="156">
        <v>20</v>
      </c>
      <c r="P99" s="156" t="s">
        <v>60</v>
      </c>
      <c r="Q99" s="158"/>
      <c r="R99" s="158"/>
      <c r="S99" s="158"/>
      <c r="T99" s="161" t="s">
        <v>61</v>
      </c>
      <c r="U99" s="161" t="s">
        <v>61</v>
      </c>
      <c r="V99" s="161" t="s">
        <v>62</v>
      </c>
      <c r="W99" s="140"/>
      <c r="X99" s="141"/>
      <c r="Y99" s="141"/>
      <c r="Z99" s="141"/>
      <c r="AA99" s="141"/>
      <c r="AB99" s="141"/>
    </row>
    <row r="100" spans="1:28">
      <c r="A100" s="33">
        <v>67</v>
      </c>
      <c r="B100" s="11" t="s">
        <v>231</v>
      </c>
      <c r="C100" s="12" t="s">
        <v>369</v>
      </c>
      <c r="D100" s="2" t="s">
        <v>370</v>
      </c>
      <c r="E100" s="5">
        <v>8</v>
      </c>
      <c r="F100" s="2" t="s">
        <v>129</v>
      </c>
      <c r="H100" s="3">
        <f>ROUND(E100*G100, 2)</f>
        <v>0</v>
      </c>
      <c r="J100" s="3">
        <f t="shared" si="0"/>
        <v>0</v>
      </c>
      <c r="K100" s="4">
        <v>0.10213999999999999</v>
      </c>
      <c r="L100" s="4">
        <f t="shared" si="3"/>
        <v>0.81711999999999996</v>
      </c>
      <c r="O100" s="2">
        <v>20</v>
      </c>
      <c r="P100" s="2" t="s">
        <v>60</v>
      </c>
      <c r="T100" s="32" t="s">
        <v>61</v>
      </c>
      <c r="U100" s="32" t="s">
        <v>61</v>
      </c>
      <c r="V100" s="32" t="s">
        <v>62</v>
      </c>
    </row>
    <row r="101" spans="1:28">
      <c r="A101" s="7">
        <v>68</v>
      </c>
      <c r="B101" s="11" t="s">
        <v>85</v>
      </c>
      <c r="C101" s="12" t="s">
        <v>371</v>
      </c>
      <c r="D101" s="2" t="s">
        <v>372</v>
      </c>
      <c r="E101" s="5">
        <v>8</v>
      </c>
      <c r="F101" s="2" t="s">
        <v>129</v>
      </c>
      <c r="I101" s="3">
        <f>ROUND(E101*G101, 2)</f>
        <v>0</v>
      </c>
      <c r="J101" s="3">
        <f t="shared" si="0"/>
        <v>0</v>
      </c>
      <c r="K101" s="4">
        <v>1.6E-2</v>
      </c>
      <c r="L101" s="4">
        <f t="shared" si="3"/>
        <v>0.128</v>
      </c>
      <c r="O101" s="2">
        <v>20</v>
      </c>
      <c r="P101" s="2" t="s">
        <v>60</v>
      </c>
      <c r="T101" s="32" t="s">
        <v>61</v>
      </c>
      <c r="U101" s="32" t="s">
        <v>61</v>
      </c>
      <c r="V101" s="32" t="s">
        <v>62</v>
      </c>
    </row>
    <row r="102" spans="1:28">
      <c r="A102" s="7">
        <v>69</v>
      </c>
      <c r="B102" s="11" t="s">
        <v>231</v>
      </c>
      <c r="C102" s="12" t="s">
        <v>373</v>
      </c>
      <c r="D102" s="2" t="s">
        <v>374</v>
      </c>
      <c r="E102" s="5">
        <v>2</v>
      </c>
      <c r="F102" s="2" t="s">
        <v>129</v>
      </c>
      <c r="H102" s="3">
        <f>ROUND(E102*G102, 2)</f>
        <v>0</v>
      </c>
      <c r="J102" s="3">
        <f t="shared" si="0"/>
        <v>0</v>
      </c>
      <c r="K102" s="4">
        <v>0.27181</v>
      </c>
      <c r="L102" s="4">
        <f t="shared" si="3"/>
        <v>0.54361999999999999</v>
      </c>
      <c r="O102" s="2">
        <v>20</v>
      </c>
      <c r="P102" s="2" t="s">
        <v>60</v>
      </c>
      <c r="T102" s="32" t="s">
        <v>61</v>
      </c>
      <c r="U102" s="32" t="s">
        <v>61</v>
      </c>
      <c r="V102" s="32" t="s">
        <v>62</v>
      </c>
    </row>
    <row r="103" spans="1:28">
      <c r="A103" s="7">
        <v>70</v>
      </c>
      <c r="B103" s="11" t="s">
        <v>85</v>
      </c>
      <c r="C103" s="12" t="s">
        <v>375</v>
      </c>
      <c r="D103" s="2" t="s">
        <v>376</v>
      </c>
      <c r="E103" s="5">
        <v>2</v>
      </c>
      <c r="F103" s="2" t="s">
        <v>129</v>
      </c>
      <c r="I103" s="3">
        <f>ROUND(E103*G103, 2)</f>
        <v>0</v>
      </c>
      <c r="J103" s="3">
        <f t="shared" si="0"/>
        <v>0</v>
      </c>
      <c r="K103" s="4">
        <v>3.2000000000000001E-2</v>
      </c>
      <c r="L103" s="4">
        <f t="shared" si="3"/>
        <v>6.4000000000000001E-2</v>
      </c>
      <c r="O103" s="2">
        <v>20</v>
      </c>
      <c r="P103" s="2" t="s">
        <v>60</v>
      </c>
      <c r="T103" s="32" t="s">
        <v>61</v>
      </c>
      <c r="U103" s="32" t="s">
        <v>61</v>
      </c>
      <c r="V103" s="32" t="s">
        <v>62</v>
      </c>
    </row>
    <row r="104" spans="1:28">
      <c r="D104" s="33" t="s">
        <v>377</v>
      </c>
      <c r="E104" s="35">
        <f>J104</f>
        <v>0</v>
      </c>
      <c r="H104" s="35">
        <f>SUM(H52:H103)</f>
        <v>0</v>
      </c>
      <c r="I104" s="35">
        <f>SUM(I52:I103)</f>
        <v>0</v>
      </c>
      <c r="J104" s="35">
        <f>SUM(J52:J103)</f>
        <v>0</v>
      </c>
      <c r="L104" s="36">
        <v>162.19910999999999</v>
      </c>
      <c r="N104" s="37">
        <f>SUM(N52:N103)</f>
        <v>0</v>
      </c>
    </row>
    <row r="106" spans="1:28">
      <c r="B106" s="12" t="s">
        <v>154</v>
      </c>
    </row>
    <row r="107" spans="1:28">
      <c r="A107" s="33">
        <v>68</v>
      </c>
      <c r="B107" s="11" t="s">
        <v>231</v>
      </c>
      <c r="C107" s="12" t="s">
        <v>378</v>
      </c>
      <c r="D107" s="2" t="s">
        <v>379</v>
      </c>
      <c r="E107" s="5">
        <v>427.85199999999998</v>
      </c>
      <c r="F107" s="2" t="s">
        <v>214</v>
      </c>
      <c r="H107" s="3">
        <f>ROUND(E107*G107, 2)</f>
        <v>0</v>
      </c>
      <c r="J107" s="3">
        <f>ROUND(E107*G107, 2)</f>
        <v>0</v>
      </c>
      <c r="O107" s="2">
        <v>20</v>
      </c>
      <c r="P107" s="2" t="s">
        <v>60</v>
      </c>
      <c r="T107" s="32" t="s">
        <v>61</v>
      </c>
      <c r="U107" s="32" t="s">
        <v>61</v>
      </c>
      <c r="V107" s="32" t="s">
        <v>62</v>
      </c>
    </row>
    <row r="108" spans="1:28">
      <c r="D108" s="33" t="s">
        <v>226</v>
      </c>
      <c r="E108" s="35">
        <f>J108</f>
        <v>0</v>
      </c>
      <c r="H108" s="35">
        <f>SUM(H106:H107)</f>
        <v>0</v>
      </c>
      <c r="I108" s="35">
        <f>SUM(I106:I107)</f>
        <v>0</v>
      </c>
      <c r="J108" s="35">
        <f>SUM(J106:J107)</f>
        <v>0</v>
      </c>
      <c r="L108" s="36">
        <f>SUM(L106:L107)</f>
        <v>0</v>
      </c>
      <c r="N108" s="37">
        <f>SUM(N106:N107)</f>
        <v>0</v>
      </c>
    </row>
    <row r="110" spans="1:28">
      <c r="D110" s="33" t="s">
        <v>227</v>
      </c>
      <c r="E110" s="37">
        <f>J110</f>
        <v>0</v>
      </c>
      <c r="H110" s="35">
        <f>+H41+H50+H104+H108</f>
        <v>0</v>
      </c>
      <c r="I110" s="35">
        <f>+I41+I50+I104+I108</f>
        <v>0</v>
      </c>
      <c r="J110" s="35">
        <f>+J41+J50+J104+J108</f>
        <v>0</v>
      </c>
      <c r="L110" s="36">
        <f>+L41+L50+L104+L108</f>
        <v>427.85162829000001</v>
      </c>
      <c r="N110" s="37">
        <f>+N41+N50+N104+N108</f>
        <v>0</v>
      </c>
    </row>
    <row r="112" spans="1:28">
      <c r="B112" s="34" t="s">
        <v>380</v>
      </c>
    </row>
    <row r="113" spans="1:22">
      <c r="B113" s="12" t="s">
        <v>381</v>
      </c>
    </row>
    <row r="114" spans="1:22">
      <c r="A114" s="33">
        <v>69</v>
      </c>
      <c r="B114" s="11" t="s">
        <v>56</v>
      </c>
      <c r="C114" s="12" t="s">
        <v>382</v>
      </c>
      <c r="D114" s="2" t="s">
        <v>383</v>
      </c>
      <c r="E114" s="5">
        <v>30</v>
      </c>
      <c r="F114" s="2" t="s">
        <v>129</v>
      </c>
      <c r="H114" s="3">
        <f>ROUND(E114*G114, 2)</f>
        <v>0</v>
      </c>
      <c r="J114" s="3">
        <f>ROUND(E114*G114, 2)</f>
        <v>0</v>
      </c>
      <c r="O114" s="2">
        <v>20</v>
      </c>
      <c r="P114" s="2" t="s">
        <v>60</v>
      </c>
      <c r="T114" s="32" t="s">
        <v>61</v>
      </c>
      <c r="U114" s="32" t="s">
        <v>61</v>
      </c>
      <c r="V114" s="32" t="s">
        <v>384</v>
      </c>
    </row>
    <row r="115" spans="1:22">
      <c r="A115" s="33">
        <v>70</v>
      </c>
      <c r="B115" s="11" t="s">
        <v>85</v>
      </c>
      <c r="C115" s="12" t="s">
        <v>385</v>
      </c>
      <c r="D115" s="2" t="s">
        <v>386</v>
      </c>
      <c r="E115" s="5">
        <v>30</v>
      </c>
      <c r="F115" s="2" t="s">
        <v>129</v>
      </c>
      <c r="I115" s="3">
        <f>ROUND(E115*G115, 2)</f>
        <v>0</v>
      </c>
      <c r="J115" s="3">
        <f>ROUND(E115*G115, 2)</f>
        <v>0</v>
      </c>
      <c r="K115" s="4">
        <v>5.2999999999999998E-4</v>
      </c>
      <c r="L115" s="4">
        <f>E115*K115</f>
        <v>1.5900000000000001E-2</v>
      </c>
      <c r="O115" s="2">
        <v>20</v>
      </c>
      <c r="P115" s="2" t="s">
        <v>60</v>
      </c>
      <c r="T115" s="32" t="s">
        <v>61</v>
      </c>
      <c r="U115" s="32" t="s">
        <v>61</v>
      </c>
      <c r="V115" s="32" t="s">
        <v>384</v>
      </c>
    </row>
    <row r="116" spans="1:22">
      <c r="A116" s="33">
        <v>71</v>
      </c>
      <c r="B116" s="11" t="s">
        <v>56</v>
      </c>
      <c r="C116" s="12" t="s">
        <v>387</v>
      </c>
      <c r="D116" s="2" t="s">
        <v>388</v>
      </c>
      <c r="E116" s="5">
        <v>275</v>
      </c>
      <c r="F116" s="2" t="s">
        <v>190</v>
      </c>
      <c r="H116" s="3">
        <f>ROUND(E116*G116, 2)</f>
        <v>0</v>
      </c>
      <c r="J116" s="3">
        <f>ROUND(E116*G116, 2)</f>
        <v>0</v>
      </c>
      <c r="K116" s="4">
        <v>5.0000000000000002E-5</v>
      </c>
      <c r="L116" s="4">
        <f>E116*K116</f>
        <v>1.375E-2</v>
      </c>
      <c r="O116" s="2">
        <v>20</v>
      </c>
      <c r="P116" s="2" t="s">
        <v>60</v>
      </c>
      <c r="T116" s="32" t="s">
        <v>61</v>
      </c>
      <c r="U116" s="32" t="s">
        <v>61</v>
      </c>
      <c r="V116" s="32" t="s">
        <v>384</v>
      </c>
    </row>
    <row r="117" spans="1:22">
      <c r="A117" s="33">
        <v>72</v>
      </c>
      <c r="B117" s="11" t="s">
        <v>56</v>
      </c>
      <c r="C117" s="12" t="s">
        <v>389</v>
      </c>
      <c r="D117" s="2" t="s">
        <v>390</v>
      </c>
      <c r="E117" s="5">
        <v>275</v>
      </c>
      <c r="F117" s="2" t="s">
        <v>190</v>
      </c>
      <c r="H117" s="3">
        <f>ROUND(E117*G117, 2)</f>
        <v>0</v>
      </c>
      <c r="J117" s="3">
        <f>ROUND(E117*G117, 2)</f>
        <v>0</v>
      </c>
      <c r="O117" s="2">
        <v>20</v>
      </c>
      <c r="P117" s="2" t="s">
        <v>60</v>
      </c>
      <c r="T117" s="32" t="s">
        <v>61</v>
      </c>
      <c r="U117" s="32" t="s">
        <v>61</v>
      </c>
      <c r="V117" s="32" t="s">
        <v>384</v>
      </c>
    </row>
    <row r="118" spans="1:22">
      <c r="D118" s="33" t="s">
        <v>391</v>
      </c>
      <c r="E118" s="35">
        <f>J118</f>
        <v>0</v>
      </c>
      <c r="H118" s="35">
        <f>SUM(H112:H117)</f>
        <v>0</v>
      </c>
      <c r="I118" s="35">
        <f>SUM(I112:I117)</f>
        <v>0</v>
      </c>
      <c r="J118" s="35">
        <f>SUM(J112:J117)</f>
        <v>0</v>
      </c>
      <c r="L118" s="36">
        <f>SUM(L112:L117)</f>
        <v>2.9650000000000003E-2</v>
      </c>
      <c r="N118" s="37">
        <f>SUM(N112:N117)</f>
        <v>0</v>
      </c>
    </row>
    <row r="120" spans="1:22">
      <c r="D120" s="33" t="s">
        <v>392</v>
      </c>
      <c r="E120" s="35">
        <f>J120</f>
        <v>0</v>
      </c>
      <c r="H120" s="35">
        <f>+H118</f>
        <v>0</v>
      </c>
      <c r="I120" s="35">
        <f>+I118</f>
        <v>0</v>
      </c>
      <c r="J120" s="35">
        <f>+J118</f>
        <v>0</v>
      </c>
      <c r="L120" s="36">
        <f>+L118</f>
        <v>2.9650000000000003E-2</v>
      </c>
      <c r="N120" s="37">
        <f>+N118</f>
        <v>0</v>
      </c>
    </row>
    <row r="122" spans="1:22">
      <c r="D122" s="1" t="s">
        <v>228</v>
      </c>
      <c r="E122" s="35">
        <f>J122</f>
        <v>0</v>
      </c>
      <c r="H122" s="35">
        <f>+H110+H120</f>
        <v>0</v>
      </c>
      <c r="I122" s="35">
        <f>+I110+I120</f>
        <v>0</v>
      </c>
      <c r="J122" s="35">
        <f>+J110+J120</f>
        <v>0</v>
      </c>
      <c r="L122" s="36">
        <f>+L110+L120</f>
        <v>427.88127829000001</v>
      </c>
      <c r="N122" s="37">
        <f>+N110+N120</f>
        <v>0</v>
      </c>
    </row>
  </sheetData>
  <printOptions horizontalCentered="1"/>
  <pageMargins left="0.4" right="0.34" top="0.62992125984251968" bottom="0.61" header="0.51181102362204722" footer="0.35433070866141736"/>
  <pageSetup paperSize="9" orientation="landscape" r:id="rId1"/>
  <headerFooter alignWithMargins="0">
    <oddFooter>&amp;L&amp;"Arial Narrow,obyčejné"&amp;8tlačivo: ODIS B10&amp;R&amp;"Arial Narrow,obyčejné"&amp;8Strana&amp;"Arial,obyčejné"&amp;10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FA6DA-183C-4995-9E51-D1DB88D181B5}">
  <dimension ref="A1:AD95"/>
  <sheetViews>
    <sheetView showGridLines="0" workbookViewId="0">
      <pane ySplit="10" topLeftCell="A39" activePane="bottomLeft" state="frozen"/>
      <selection pane="bottomLeft" activeCell="D60" sqref="D60"/>
    </sheetView>
  </sheetViews>
  <sheetFormatPr defaultColWidth="9.140625" defaultRowHeight="12.75"/>
  <cols>
    <col min="1" max="1" width="4.7109375" style="33" customWidth="1"/>
    <col min="2" max="2" width="5.28515625" style="11" customWidth="1"/>
    <col min="3" max="3" width="13" style="12" customWidth="1"/>
    <col min="4" max="4" width="39.5703125" style="2" customWidth="1"/>
    <col min="5" max="5" width="11.28515625" style="5" customWidth="1"/>
    <col min="6" max="6" width="5.85546875" style="2" customWidth="1"/>
    <col min="7" max="7" width="9.7109375" style="3" customWidth="1"/>
    <col min="8" max="9" width="11.28515625" style="3" customWidth="1"/>
    <col min="10" max="10" width="8.28515625" style="3" hidden="1" customWidth="1"/>
    <col min="11" max="11" width="7.42578125" style="4" customWidth="1"/>
    <col min="12" max="12" width="8.28515625" style="4" customWidth="1"/>
    <col min="13" max="13" width="8" style="5" customWidth="1"/>
    <col min="14" max="14" width="7" style="5" customWidth="1"/>
    <col min="15" max="15" width="3.5703125" style="2" customWidth="1"/>
    <col min="16" max="16" width="12.7109375" style="2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2" customWidth="1"/>
    <col min="26" max="26" width="6.5703125" style="2" customWidth="1"/>
    <col min="27" max="27" width="24.85546875" style="2" customWidth="1"/>
    <col min="28" max="28" width="4.28515625" style="2" customWidth="1"/>
    <col min="29" max="29" width="8.28515625" style="7" customWidth="1"/>
    <col min="30" max="30" width="8.7109375" style="7" customWidth="1"/>
    <col min="31" max="256" width="9.140625" style="7"/>
    <col min="257" max="257" width="4.7109375" style="7" customWidth="1"/>
    <col min="258" max="258" width="5.28515625" style="7" customWidth="1"/>
    <col min="259" max="259" width="13" style="7" customWidth="1"/>
    <col min="260" max="260" width="35.7109375" style="7" customWidth="1"/>
    <col min="261" max="261" width="11.28515625" style="7" customWidth="1"/>
    <col min="262" max="262" width="5.85546875" style="7" customWidth="1"/>
    <col min="263" max="263" width="9.7109375" style="7" customWidth="1"/>
    <col min="264" max="265" width="11.28515625" style="7" customWidth="1"/>
    <col min="266" max="266" width="0" style="7" hidden="1" customWidth="1"/>
    <col min="267" max="267" width="7.42578125" style="7" customWidth="1"/>
    <col min="268" max="268" width="8.28515625" style="7" customWidth="1"/>
    <col min="269" max="269" width="8" style="7" customWidth="1"/>
    <col min="270" max="270" width="7" style="7" customWidth="1"/>
    <col min="271" max="271" width="3.5703125" style="7" customWidth="1"/>
    <col min="272" max="278" width="0" style="7" hidden="1" customWidth="1"/>
    <col min="279" max="279" width="9.140625" style="7"/>
    <col min="280" max="281" width="5.7109375" style="7" customWidth="1"/>
    <col min="282" max="282" width="6.5703125" style="7" customWidth="1"/>
    <col min="283" max="283" width="24.85546875" style="7" customWidth="1"/>
    <col min="284" max="284" width="4.28515625" style="7" customWidth="1"/>
    <col min="285" max="285" width="8.28515625" style="7" customWidth="1"/>
    <col min="286" max="286" width="8.7109375" style="7" customWidth="1"/>
    <col min="287" max="512" width="9.140625" style="7"/>
    <col min="513" max="513" width="4.7109375" style="7" customWidth="1"/>
    <col min="514" max="514" width="5.28515625" style="7" customWidth="1"/>
    <col min="515" max="515" width="13" style="7" customWidth="1"/>
    <col min="516" max="516" width="35.7109375" style="7" customWidth="1"/>
    <col min="517" max="517" width="11.28515625" style="7" customWidth="1"/>
    <col min="518" max="518" width="5.85546875" style="7" customWidth="1"/>
    <col min="519" max="519" width="9.7109375" style="7" customWidth="1"/>
    <col min="520" max="521" width="11.28515625" style="7" customWidth="1"/>
    <col min="522" max="522" width="0" style="7" hidden="1" customWidth="1"/>
    <col min="523" max="523" width="7.42578125" style="7" customWidth="1"/>
    <col min="524" max="524" width="8.28515625" style="7" customWidth="1"/>
    <col min="525" max="525" width="8" style="7" customWidth="1"/>
    <col min="526" max="526" width="7" style="7" customWidth="1"/>
    <col min="527" max="527" width="3.5703125" style="7" customWidth="1"/>
    <col min="528" max="534" width="0" style="7" hidden="1" customWidth="1"/>
    <col min="535" max="535" width="9.140625" style="7"/>
    <col min="536" max="537" width="5.7109375" style="7" customWidth="1"/>
    <col min="538" max="538" width="6.5703125" style="7" customWidth="1"/>
    <col min="539" max="539" width="24.85546875" style="7" customWidth="1"/>
    <col min="540" max="540" width="4.28515625" style="7" customWidth="1"/>
    <col min="541" max="541" width="8.28515625" style="7" customWidth="1"/>
    <col min="542" max="542" width="8.7109375" style="7" customWidth="1"/>
    <col min="543" max="768" width="9.140625" style="7"/>
    <col min="769" max="769" width="4.7109375" style="7" customWidth="1"/>
    <col min="770" max="770" width="5.28515625" style="7" customWidth="1"/>
    <col min="771" max="771" width="13" style="7" customWidth="1"/>
    <col min="772" max="772" width="35.7109375" style="7" customWidth="1"/>
    <col min="773" max="773" width="11.28515625" style="7" customWidth="1"/>
    <col min="774" max="774" width="5.85546875" style="7" customWidth="1"/>
    <col min="775" max="775" width="9.7109375" style="7" customWidth="1"/>
    <col min="776" max="777" width="11.28515625" style="7" customWidth="1"/>
    <col min="778" max="778" width="0" style="7" hidden="1" customWidth="1"/>
    <col min="779" max="779" width="7.42578125" style="7" customWidth="1"/>
    <col min="780" max="780" width="8.28515625" style="7" customWidth="1"/>
    <col min="781" max="781" width="8" style="7" customWidth="1"/>
    <col min="782" max="782" width="7" style="7" customWidth="1"/>
    <col min="783" max="783" width="3.5703125" style="7" customWidth="1"/>
    <col min="784" max="790" width="0" style="7" hidden="1" customWidth="1"/>
    <col min="791" max="791" width="9.140625" style="7"/>
    <col min="792" max="793" width="5.7109375" style="7" customWidth="1"/>
    <col min="794" max="794" width="6.5703125" style="7" customWidth="1"/>
    <col min="795" max="795" width="24.85546875" style="7" customWidth="1"/>
    <col min="796" max="796" width="4.28515625" style="7" customWidth="1"/>
    <col min="797" max="797" width="8.28515625" style="7" customWidth="1"/>
    <col min="798" max="798" width="8.7109375" style="7" customWidth="1"/>
    <col min="799" max="1024" width="9.140625" style="7"/>
    <col min="1025" max="1025" width="4.7109375" style="7" customWidth="1"/>
    <col min="1026" max="1026" width="5.28515625" style="7" customWidth="1"/>
    <col min="1027" max="1027" width="13" style="7" customWidth="1"/>
    <col min="1028" max="1028" width="35.7109375" style="7" customWidth="1"/>
    <col min="1029" max="1029" width="11.28515625" style="7" customWidth="1"/>
    <col min="1030" max="1030" width="5.85546875" style="7" customWidth="1"/>
    <col min="1031" max="1031" width="9.7109375" style="7" customWidth="1"/>
    <col min="1032" max="1033" width="11.28515625" style="7" customWidth="1"/>
    <col min="1034" max="1034" width="0" style="7" hidden="1" customWidth="1"/>
    <col min="1035" max="1035" width="7.42578125" style="7" customWidth="1"/>
    <col min="1036" max="1036" width="8.28515625" style="7" customWidth="1"/>
    <col min="1037" max="1037" width="8" style="7" customWidth="1"/>
    <col min="1038" max="1038" width="7" style="7" customWidth="1"/>
    <col min="1039" max="1039" width="3.5703125" style="7" customWidth="1"/>
    <col min="1040" max="1046" width="0" style="7" hidden="1" customWidth="1"/>
    <col min="1047" max="1047" width="9.140625" style="7"/>
    <col min="1048" max="1049" width="5.7109375" style="7" customWidth="1"/>
    <col min="1050" max="1050" width="6.5703125" style="7" customWidth="1"/>
    <col min="1051" max="1051" width="24.85546875" style="7" customWidth="1"/>
    <col min="1052" max="1052" width="4.28515625" style="7" customWidth="1"/>
    <col min="1053" max="1053" width="8.28515625" style="7" customWidth="1"/>
    <col min="1054" max="1054" width="8.7109375" style="7" customWidth="1"/>
    <col min="1055" max="1280" width="9.140625" style="7"/>
    <col min="1281" max="1281" width="4.7109375" style="7" customWidth="1"/>
    <col min="1282" max="1282" width="5.28515625" style="7" customWidth="1"/>
    <col min="1283" max="1283" width="13" style="7" customWidth="1"/>
    <col min="1284" max="1284" width="35.7109375" style="7" customWidth="1"/>
    <col min="1285" max="1285" width="11.28515625" style="7" customWidth="1"/>
    <col min="1286" max="1286" width="5.85546875" style="7" customWidth="1"/>
    <col min="1287" max="1287" width="9.7109375" style="7" customWidth="1"/>
    <col min="1288" max="1289" width="11.28515625" style="7" customWidth="1"/>
    <col min="1290" max="1290" width="0" style="7" hidden="1" customWidth="1"/>
    <col min="1291" max="1291" width="7.42578125" style="7" customWidth="1"/>
    <col min="1292" max="1292" width="8.28515625" style="7" customWidth="1"/>
    <col min="1293" max="1293" width="8" style="7" customWidth="1"/>
    <col min="1294" max="1294" width="7" style="7" customWidth="1"/>
    <col min="1295" max="1295" width="3.5703125" style="7" customWidth="1"/>
    <col min="1296" max="1302" width="0" style="7" hidden="1" customWidth="1"/>
    <col min="1303" max="1303" width="9.140625" style="7"/>
    <col min="1304" max="1305" width="5.7109375" style="7" customWidth="1"/>
    <col min="1306" max="1306" width="6.5703125" style="7" customWidth="1"/>
    <col min="1307" max="1307" width="24.85546875" style="7" customWidth="1"/>
    <col min="1308" max="1308" width="4.28515625" style="7" customWidth="1"/>
    <col min="1309" max="1309" width="8.28515625" style="7" customWidth="1"/>
    <col min="1310" max="1310" width="8.7109375" style="7" customWidth="1"/>
    <col min="1311" max="1536" width="9.140625" style="7"/>
    <col min="1537" max="1537" width="4.7109375" style="7" customWidth="1"/>
    <col min="1538" max="1538" width="5.28515625" style="7" customWidth="1"/>
    <col min="1539" max="1539" width="13" style="7" customWidth="1"/>
    <col min="1540" max="1540" width="35.7109375" style="7" customWidth="1"/>
    <col min="1541" max="1541" width="11.28515625" style="7" customWidth="1"/>
    <col min="1542" max="1542" width="5.85546875" style="7" customWidth="1"/>
    <col min="1543" max="1543" width="9.7109375" style="7" customWidth="1"/>
    <col min="1544" max="1545" width="11.28515625" style="7" customWidth="1"/>
    <col min="1546" max="1546" width="0" style="7" hidden="1" customWidth="1"/>
    <col min="1547" max="1547" width="7.42578125" style="7" customWidth="1"/>
    <col min="1548" max="1548" width="8.28515625" style="7" customWidth="1"/>
    <col min="1549" max="1549" width="8" style="7" customWidth="1"/>
    <col min="1550" max="1550" width="7" style="7" customWidth="1"/>
    <col min="1551" max="1551" width="3.5703125" style="7" customWidth="1"/>
    <col min="1552" max="1558" width="0" style="7" hidden="1" customWidth="1"/>
    <col min="1559" max="1559" width="9.140625" style="7"/>
    <col min="1560" max="1561" width="5.7109375" style="7" customWidth="1"/>
    <col min="1562" max="1562" width="6.5703125" style="7" customWidth="1"/>
    <col min="1563" max="1563" width="24.85546875" style="7" customWidth="1"/>
    <col min="1564" max="1564" width="4.28515625" style="7" customWidth="1"/>
    <col min="1565" max="1565" width="8.28515625" style="7" customWidth="1"/>
    <col min="1566" max="1566" width="8.7109375" style="7" customWidth="1"/>
    <col min="1567" max="1792" width="9.140625" style="7"/>
    <col min="1793" max="1793" width="4.7109375" style="7" customWidth="1"/>
    <col min="1794" max="1794" width="5.28515625" style="7" customWidth="1"/>
    <col min="1795" max="1795" width="13" style="7" customWidth="1"/>
    <col min="1796" max="1796" width="35.7109375" style="7" customWidth="1"/>
    <col min="1797" max="1797" width="11.28515625" style="7" customWidth="1"/>
    <col min="1798" max="1798" width="5.85546875" style="7" customWidth="1"/>
    <col min="1799" max="1799" width="9.7109375" style="7" customWidth="1"/>
    <col min="1800" max="1801" width="11.28515625" style="7" customWidth="1"/>
    <col min="1802" max="1802" width="0" style="7" hidden="1" customWidth="1"/>
    <col min="1803" max="1803" width="7.42578125" style="7" customWidth="1"/>
    <col min="1804" max="1804" width="8.28515625" style="7" customWidth="1"/>
    <col min="1805" max="1805" width="8" style="7" customWidth="1"/>
    <col min="1806" max="1806" width="7" style="7" customWidth="1"/>
    <col min="1807" max="1807" width="3.5703125" style="7" customWidth="1"/>
    <col min="1808" max="1814" width="0" style="7" hidden="1" customWidth="1"/>
    <col min="1815" max="1815" width="9.140625" style="7"/>
    <col min="1816" max="1817" width="5.7109375" style="7" customWidth="1"/>
    <col min="1818" max="1818" width="6.5703125" style="7" customWidth="1"/>
    <col min="1819" max="1819" width="24.85546875" style="7" customWidth="1"/>
    <col min="1820" max="1820" width="4.28515625" style="7" customWidth="1"/>
    <col min="1821" max="1821" width="8.28515625" style="7" customWidth="1"/>
    <col min="1822" max="1822" width="8.7109375" style="7" customWidth="1"/>
    <col min="1823" max="2048" width="9.140625" style="7"/>
    <col min="2049" max="2049" width="4.7109375" style="7" customWidth="1"/>
    <col min="2050" max="2050" width="5.28515625" style="7" customWidth="1"/>
    <col min="2051" max="2051" width="13" style="7" customWidth="1"/>
    <col min="2052" max="2052" width="35.7109375" style="7" customWidth="1"/>
    <col min="2053" max="2053" width="11.28515625" style="7" customWidth="1"/>
    <col min="2054" max="2054" width="5.85546875" style="7" customWidth="1"/>
    <col min="2055" max="2055" width="9.7109375" style="7" customWidth="1"/>
    <col min="2056" max="2057" width="11.28515625" style="7" customWidth="1"/>
    <col min="2058" max="2058" width="0" style="7" hidden="1" customWidth="1"/>
    <col min="2059" max="2059" width="7.42578125" style="7" customWidth="1"/>
    <col min="2060" max="2060" width="8.28515625" style="7" customWidth="1"/>
    <col min="2061" max="2061" width="8" style="7" customWidth="1"/>
    <col min="2062" max="2062" width="7" style="7" customWidth="1"/>
    <col min="2063" max="2063" width="3.5703125" style="7" customWidth="1"/>
    <col min="2064" max="2070" width="0" style="7" hidden="1" customWidth="1"/>
    <col min="2071" max="2071" width="9.140625" style="7"/>
    <col min="2072" max="2073" width="5.7109375" style="7" customWidth="1"/>
    <col min="2074" max="2074" width="6.5703125" style="7" customWidth="1"/>
    <col min="2075" max="2075" width="24.85546875" style="7" customWidth="1"/>
    <col min="2076" max="2076" width="4.28515625" style="7" customWidth="1"/>
    <col min="2077" max="2077" width="8.28515625" style="7" customWidth="1"/>
    <col min="2078" max="2078" width="8.7109375" style="7" customWidth="1"/>
    <col min="2079" max="2304" width="9.140625" style="7"/>
    <col min="2305" max="2305" width="4.7109375" style="7" customWidth="1"/>
    <col min="2306" max="2306" width="5.28515625" style="7" customWidth="1"/>
    <col min="2307" max="2307" width="13" style="7" customWidth="1"/>
    <col min="2308" max="2308" width="35.7109375" style="7" customWidth="1"/>
    <col min="2309" max="2309" width="11.28515625" style="7" customWidth="1"/>
    <col min="2310" max="2310" width="5.85546875" style="7" customWidth="1"/>
    <col min="2311" max="2311" width="9.7109375" style="7" customWidth="1"/>
    <col min="2312" max="2313" width="11.28515625" style="7" customWidth="1"/>
    <col min="2314" max="2314" width="0" style="7" hidden="1" customWidth="1"/>
    <col min="2315" max="2315" width="7.42578125" style="7" customWidth="1"/>
    <col min="2316" max="2316" width="8.28515625" style="7" customWidth="1"/>
    <col min="2317" max="2317" width="8" style="7" customWidth="1"/>
    <col min="2318" max="2318" width="7" style="7" customWidth="1"/>
    <col min="2319" max="2319" width="3.5703125" style="7" customWidth="1"/>
    <col min="2320" max="2326" width="0" style="7" hidden="1" customWidth="1"/>
    <col min="2327" max="2327" width="9.140625" style="7"/>
    <col min="2328" max="2329" width="5.7109375" style="7" customWidth="1"/>
    <col min="2330" max="2330" width="6.5703125" style="7" customWidth="1"/>
    <col min="2331" max="2331" width="24.85546875" style="7" customWidth="1"/>
    <col min="2332" max="2332" width="4.28515625" style="7" customWidth="1"/>
    <col min="2333" max="2333" width="8.28515625" style="7" customWidth="1"/>
    <col min="2334" max="2334" width="8.7109375" style="7" customWidth="1"/>
    <col min="2335" max="2560" width="9.140625" style="7"/>
    <col min="2561" max="2561" width="4.7109375" style="7" customWidth="1"/>
    <col min="2562" max="2562" width="5.28515625" style="7" customWidth="1"/>
    <col min="2563" max="2563" width="13" style="7" customWidth="1"/>
    <col min="2564" max="2564" width="35.7109375" style="7" customWidth="1"/>
    <col min="2565" max="2565" width="11.28515625" style="7" customWidth="1"/>
    <col min="2566" max="2566" width="5.85546875" style="7" customWidth="1"/>
    <col min="2567" max="2567" width="9.7109375" style="7" customWidth="1"/>
    <col min="2568" max="2569" width="11.28515625" style="7" customWidth="1"/>
    <col min="2570" max="2570" width="0" style="7" hidden="1" customWidth="1"/>
    <col min="2571" max="2571" width="7.42578125" style="7" customWidth="1"/>
    <col min="2572" max="2572" width="8.28515625" style="7" customWidth="1"/>
    <col min="2573" max="2573" width="8" style="7" customWidth="1"/>
    <col min="2574" max="2574" width="7" style="7" customWidth="1"/>
    <col min="2575" max="2575" width="3.5703125" style="7" customWidth="1"/>
    <col min="2576" max="2582" width="0" style="7" hidden="1" customWidth="1"/>
    <col min="2583" max="2583" width="9.140625" style="7"/>
    <col min="2584" max="2585" width="5.7109375" style="7" customWidth="1"/>
    <col min="2586" max="2586" width="6.5703125" style="7" customWidth="1"/>
    <col min="2587" max="2587" width="24.85546875" style="7" customWidth="1"/>
    <col min="2588" max="2588" width="4.28515625" style="7" customWidth="1"/>
    <col min="2589" max="2589" width="8.28515625" style="7" customWidth="1"/>
    <col min="2590" max="2590" width="8.7109375" style="7" customWidth="1"/>
    <col min="2591" max="2816" width="9.140625" style="7"/>
    <col min="2817" max="2817" width="4.7109375" style="7" customWidth="1"/>
    <col min="2818" max="2818" width="5.28515625" style="7" customWidth="1"/>
    <col min="2819" max="2819" width="13" style="7" customWidth="1"/>
    <col min="2820" max="2820" width="35.7109375" style="7" customWidth="1"/>
    <col min="2821" max="2821" width="11.28515625" style="7" customWidth="1"/>
    <col min="2822" max="2822" width="5.85546875" style="7" customWidth="1"/>
    <col min="2823" max="2823" width="9.7109375" style="7" customWidth="1"/>
    <col min="2824" max="2825" width="11.28515625" style="7" customWidth="1"/>
    <col min="2826" max="2826" width="0" style="7" hidden="1" customWidth="1"/>
    <col min="2827" max="2827" width="7.42578125" style="7" customWidth="1"/>
    <col min="2828" max="2828" width="8.28515625" style="7" customWidth="1"/>
    <col min="2829" max="2829" width="8" style="7" customWidth="1"/>
    <col min="2830" max="2830" width="7" style="7" customWidth="1"/>
    <col min="2831" max="2831" width="3.5703125" style="7" customWidth="1"/>
    <col min="2832" max="2838" width="0" style="7" hidden="1" customWidth="1"/>
    <col min="2839" max="2839" width="9.140625" style="7"/>
    <col min="2840" max="2841" width="5.7109375" style="7" customWidth="1"/>
    <col min="2842" max="2842" width="6.5703125" style="7" customWidth="1"/>
    <col min="2843" max="2843" width="24.85546875" style="7" customWidth="1"/>
    <col min="2844" max="2844" width="4.28515625" style="7" customWidth="1"/>
    <col min="2845" max="2845" width="8.28515625" style="7" customWidth="1"/>
    <col min="2846" max="2846" width="8.7109375" style="7" customWidth="1"/>
    <col min="2847" max="3072" width="9.140625" style="7"/>
    <col min="3073" max="3073" width="4.7109375" style="7" customWidth="1"/>
    <col min="3074" max="3074" width="5.28515625" style="7" customWidth="1"/>
    <col min="3075" max="3075" width="13" style="7" customWidth="1"/>
    <col min="3076" max="3076" width="35.7109375" style="7" customWidth="1"/>
    <col min="3077" max="3077" width="11.28515625" style="7" customWidth="1"/>
    <col min="3078" max="3078" width="5.85546875" style="7" customWidth="1"/>
    <col min="3079" max="3079" width="9.7109375" style="7" customWidth="1"/>
    <col min="3080" max="3081" width="11.28515625" style="7" customWidth="1"/>
    <col min="3082" max="3082" width="0" style="7" hidden="1" customWidth="1"/>
    <col min="3083" max="3083" width="7.42578125" style="7" customWidth="1"/>
    <col min="3084" max="3084" width="8.28515625" style="7" customWidth="1"/>
    <col min="3085" max="3085" width="8" style="7" customWidth="1"/>
    <col min="3086" max="3086" width="7" style="7" customWidth="1"/>
    <col min="3087" max="3087" width="3.5703125" style="7" customWidth="1"/>
    <col min="3088" max="3094" width="0" style="7" hidden="1" customWidth="1"/>
    <col min="3095" max="3095" width="9.140625" style="7"/>
    <col min="3096" max="3097" width="5.7109375" style="7" customWidth="1"/>
    <col min="3098" max="3098" width="6.5703125" style="7" customWidth="1"/>
    <col min="3099" max="3099" width="24.85546875" style="7" customWidth="1"/>
    <col min="3100" max="3100" width="4.28515625" style="7" customWidth="1"/>
    <col min="3101" max="3101" width="8.28515625" style="7" customWidth="1"/>
    <col min="3102" max="3102" width="8.7109375" style="7" customWidth="1"/>
    <col min="3103" max="3328" width="9.140625" style="7"/>
    <col min="3329" max="3329" width="4.7109375" style="7" customWidth="1"/>
    <col min="3330" max="3330" width="5.28515625" style="7" customWidth="1"/>
    <col min="3331" max="3331" width="13" style="7" customWidth="1"/>
    <col min="3332" max="3332" width="35.7109375" style="7" customWidth="1"/>
    <col min="3333" max="3333" width="11.28515625" style="7" customWidth="1"/>
    <col min="3334" max="3334" width="5.85546875" style="7" customWidth="1"/>
    <col min="3335" max="3335" width="9.7109375" style="7" customWidth="1"/>
    <col min="3336" max="3337" width="11.28515625" style="7" customWidth="1"/>
    <col min="3338" max="3338" width="0" style="7" hidden="1" customWidth="1"/>
    <col min="3339" max="3339" width="7.42578125" style="7" customWidth="1"/>
    <col min="3340" max="3340" width="8.28515625" style="7" customWidth="1"/>
    <col min="3341" max="3341" width="8" style="7" customWidth="1"/>
    <col min="3342" max="3342" width="7" style="7" customWidth="1"/>
    <col min="3343" max="3343" width="3.5703125" style="7" customWidth="1"/>
    <col min="3344" max="3350" width="0" style="7" hidden="1" customWidth="1"/>
    <col min="3351" max="3351" width="9.140625" style="7"/>
    <col min="3352" max="3353" width="5.7109375" style="7" customWidth="1"/>
    <col min="3354" max="3354" width="6.5703125" style="7" customWidth="1"/>
    <col min="3355" max="3355" width="24.85546875" style="7" customWidth="1"/>
    <col min="3356" max="3356" width="4.28515625" style="7" customWidth="1"/>
    <col min="3357" max="3357" width="8.28515625" style="7" customWidth="1"/>
    <col min="3358" max="3358" width="8.7109375" style="7" customWidth="1"/>
    <col min="3359" max="3584" width="9.140625" style="7"/>
    <col min="3585" max="3585" width="4.7109375" style="7" customWidth="1"/>
    <col min="3586" max="3586" width="5.28515625" style="7" customWidth="1"/>
    <col min="3587" max="3587" width="13" style="7" customWidth="1"/>
    <col min="3588" max="3588" width="35.7109375" style="7" customWidth="1"/>
    <col min="3589" max="3589" width="11.28515625" style="7" customWidth="1"/>
    <col min="3590" max="3590" width="5.85546875" style="7" customWidth="1"/>
    <col min="3591" max="3591" width="9.7109375" style="7" customWidth="1"/>
    <col min="3592" max="3593" width="11.28515625" style="7" customWidth="1"/>
    <col min="3594" max="3594" width="0" style="7" hidden="1" customWidth="1"/>
    <col min="3595" max="3595" width="7.42578125" style="7" customWidth="1"/>
    <col min="3596" max="3596" width="8.28515625" style="7" customWidth="1"/>
    <col min="3597" max="3597" width="8" style="7" customWidth="1"/>
    <col min="3598" max="3598" width="7" style="7" customWidth="1"/>
    <col min="3599" max="3599" width="3.5703125" style="7" customWidth="1"/>
    <col min="3600" max="3606" width="0" style="7" hidden="1" customWidth="1"/>
    <col min="3607" max="3607" width="9.140625" style="7"/>
    <col min="3608" max="3609" width="5.7109375" style="7" customWidth="1"/>
    <col min="3610" max="3610" width="6.5703125" style="7" customWidth="1"/>
    <col min="3611" max="3611" width="24.85546875" style="7" customWidth="1"/>
    <col min="3612" max="3612" width="4.28515625" style="7" customWidth="1"/>
    <col min="3613" max="3613" width="8.28515625" style="7" customWidth="1"/>
    <col min="3614" max="3614" width="8.7109375" style="7" customWidth="1"/>
    <col min="3615" max="3840" width="9.140625" style="7"/>
    <col min="3841" max="3841" width="4.7109375" style="7" customWidth="1"/>
    <col min="3842" max="3842" width="5.28515625" style="7" customWidth="1"/>
    <col min="3843" max="3843" width="13" style="7" customWidth="1"/>
    <col min="3844" max="3844" width="35.7109375" style="7" customWidth="1"/>
    <col min="3845" max="3845" width="11.28515625" style="7" customWidth="1"/>
    <col min="3846" max="3846" width="5.85546875" style="7" customWidth="1"/>
    <col min="3847" max="3847" width="9.7109375" style="7" customWidth="1"/>
    <col min="3848" max="3849" width="11.28515625" style="7" customWidth="1"/>
    <col min="3850" max="3850" width="0" style="7" hidden="1" customWidth="1"/>
    <col min="3851" max="3851" width="7.42578125" style="7" customWidth="1"/>
    <col min="3852" max="3852" width="8.28515625" style="7" customWidth="1"/>
    <col min="3853" max="3853" width="8" style="7" customWidth="1"/>
    <col min="3854" max="3854" width="7" style="7" customWidth="1"/>
    <col min="3855" max="3855" width="3.5703125" style="7" customWidth="1"/>
    <col min="3856" max="3862" width="0" style="7" hidden="1" customWidth="1"/>
    <col min="3863" max="3863" width="9.140625" style="7"/>
    <col min="3864" max="3865" width="5.7109375" style="7" customWidth="1"/>
    <col min="3866" max="3866" width="6.5703125" style="7" customWidth="1"/>
    <col min="3867" max="3867" width="24.85546875" style="7" customWidth="1"/>
    <col min="3868" max="3868" width="4.28515625" style="7" customWidth="1"/>
    <col min="3869" max="3869" width="8.28515625" style="7" customWidth="1"/>
    <col min="3870" max="3870" width="8.7109375" style="7" customWidth="1"/>
    <col min="3871" max="4096" width="9.140625" style="7"/>
    <col min="4097" max="4097" width="4.7109375" style="7" customWidth="1"/>
    <col min="4098" max="4098" width="5.28515625" style="7" customWidth="1"/>
    <col min="4099" max="4099" width="13" style="7" customWidth="1"/>
    <col min="4100" max="4100" width="35.7109375" style="7" customWidth="1"/>
    <col min="4101" max="4101" width="11.28515625" style="7" customWidth="1"/>
    <col min="4102" max="4102" width="5.85546875" style="7" customWidth="1"/>
    <col min="4103" max="4103" width="9.7109375" style="7" customWidth="1"/>
    <col min="4104" max="4105" width="11.28515625" style="7" customWidth="1"/>
    <col min="4106" max="4106" width="0" style="7" hidden="1" customWidth="1"/>
    <col min="4107" max="4107" width="7.42578125" style="7" customWidth="1"/>
    <col min="4108" max="4108" width="8.28515625" style="7" customWidth="1"/>
    <col min="4109" max="4109" width="8" style="7" customWidth="1"/>
    <col min="4110" max="4110" width="7" style="7" customWidth="1"/>
    <col min="4111" max="4111" width="3.5703125" style="7" customWidth="1"/>
    <col min="4112" max="4118" width="0" style="7" hidden="1" customWidth="1"/>
    <col min="4119" max="4119" width="9.140625" style="7"/>
    <col min="4120" max="4121" width="5.7109375" style="7" customWidth="1"/>
    <col min="4122" max="4122" width="6.5703125" style="7" customWidth="1"/>
    <col min="4123" max="4123" width="24.85546875" style="7" customWidth="1"/>
    <col min="4124" max="4124" width="4.28515625" style="7" customWidth="1"/>
    <col min="4125" max="4125" width="8.28515625" style="7" customWidth="1"/>
    <col min="4126" max="4126" width="8.7109375" style="7" customWidth="1"/>
    <col min="4127" max="4352" width="9.140625" style="7"/>
    <col min="4353" max="4353" width="4.7109375" style="7" customWidth="1"/>
    <col min="4354" max="4354" width="5.28515625" style="7" customWidth="1"/>
    <col min="4355" max="4355" width="13" style="7" customWidth="1"/>
    <col min="4356" max="4356" width="35.7109375" style="7" customWidth="1"/>
    <col min="4357" max="4357" width="11.28515625" style="7" customWidth="1"/>
    <col min="4358" max="4358" width="5.85546875" style="7" customWidth="1"/>
    <col min="4359" max="4359" width="9.7109375" style="7" customWidth="1"/>
    <col min="4360" max="4361" width="11.28515625" style="7" customWidth="1"/>
    <col min="4362" max="4362" width="0" style="7" hidden="1" customWidth="1"/>
    <col min="4363" max="4363" width="7.42578125" style="7" customWidth="1"/>
    <col min="4364" max="4364" width="8.28515625" style="7" customWidth="1"/>
    <col min="4365" max="4365" width="8" style="7" customWidth="1"/>
    <col min="4366" max="4366" width="7" style="7" customWidth="1"/>
    <col min="4367" max="4367" width="3.5703125" style="7" customWidth="1"/>
    <col min="4368" max="4374" width="0" style="7" hidden="1" customWidth="1"/>
    <col min="4375" max="4375" width="9.140625" style="7"/>
    <col min="4376" max="4377" width="5.7109375" style="7" customWidth="1"/>
    <col min="4378" max="4378" width="6.5703125" style="7" customWidth="1"/>
    <col min="4379" max="4379" width="24.85546875" style="7" customWidth="1"/>
    <col min="4380" max="4380" width="4.28515625" style="7" customWidth="1"/>
    <col min="4381" max="4381" width="8.28515625" style="7" customWidth="1"/>
    <col min="4382" max="4382" width="8.7109375" style="7" customWidth="1"/>
    <col min="4383" max="4608" width="9.140625" style="7"/>
    <col min="4609" max="4609" width="4.7109375" style="7" customWidth="1"/>
    <col min="4610" max="4610" width="5.28515625" style="7" customWidth="1"/>
    <col min="4611" max="4611" width="13" style="7" customWidth="1"/>
    <col min="4612" max="4612" width="35.7109375" style="7" customWidth="1"/>
    <col min="4613" max="4613" width="11.28515625" style="7" customWidth="1"/>
    <col min="4614" max="4614" width="5.85546875" style="7" customWidth="1"/>
    <col min="4615" max="4615" width="9.7109375" style="7" customWidth="1"/>
    <col min="4616" max="4617" width="11.28515625" style="7" customWidth="1"/>
    <col min="4618" max="4618" width="0" style="7" hidden="1" customWidth="1"/>
    <col min="4619" max="4619" width="7.42578125" style="7" customWidth="1"/>
    <col min="4620" max="4620" width="8.28515625" style="7" customWidth="1"/>
    <col min="4621" max="4621" width="8" style="7" customWidth="1"/>
    <col min="4622" max="4622" width="7" style="7" customWidth="1"/>
    <col min="4623" max="4623" width="3.5703125" style="7" customWidth="1"/>
    <col min="4624" max="4630" width="0" style="7" hidden="1" customWidth="1"/>
    <col min="4631" max="4631" width="9.140625" style="7"/>
    <col min="4632" max="4633" width="5.7109375" style="7" customWidth="1"/>
    <col min="4634" max="4634" width="6.5703125" style="7" customWidth="1"/>
    <col min="4635" max="4635" width="24.85546875" style="7" customWidth="1"/>
    <col min="4636" max="4636" width="4.28515625" style="7" customWidth="1"/>
    <col min="4637" max="4637" width="8.28515625" style="7" customWidth="1"/>
    <col min="4638" max="4638" width="8.7109375" style="7" customWidth="1"/>
    <col min="4639" max="4864" width="9.140625" style="7"/>
    <col min="4865" max="4865" width="4.7109375" style="7" customWidth="1"/>
    <col min="4866" max="4866" width="5.28515625" style="7" customWidth="1"/>
    <col min="4867" max="4867" width="13" style="7" customWidth="1"/>
    <col min="4868" max="4868" width="35.7109375" style="7" customWidth="1"/>
    <col min="4869" max="4869" width="11.28515625" style="7" customWidth="1"/>
    <col min="4870" max="4870" width="5.85546875" style="7" customWidth="1"/>
    <col min="4871" max="4871" width="9.7109375" style="7" customWidth="1"/>
    <col min="4872" max="4873" width="11.28515625" style="7" customWidth="1"/>
    <col min="4874" max="4874" width="0" style="7" hidden="1" customWidth="1"/>
    <col min="4875" max="4875" width="7.42578125" style="7" customWidth="1"/>
    <col min="4876" max="4876" width="8.28515625" style="7" customWidth="1"/>
    <col min="4877" max="4877" width="8" style="7" customWidth="1"/>
    <col min="4878" max="4878" width="7" style="7" customWidth="1"/>
    <col min="4879" max="4879" width="3.5703125" style="7" customWidth="1"/>
    <col min="4880" max="4886" width="0" style="7" hidden="1" customWidth="1"/>
    <col min="4887" max="4887" width="9.140625" style="7"/>
    <col min="4888" max="4889" width="5.7109375" style="7" customWidth="1"/>
    <col min="4890" max="4890" width="6.5703125" style="7" customWidth="1"/>
    <col min="4891" max="4891" width="24.85546875" style="7" customWidth="1"/>
    <col min="4892" max="4892" width="4.28515625" style="7" customWidth="1"/>
    <col min="4893" max="4893" width="8.28515625" style="7" customWidth="1"/>
    <col min="4894" max="4894" width="8.7109375" style="7" customWidth="1"/>
    <col min="4895" max="5120" width="9.140625" style="7"/>
    <col min="5121" max="5121" width="4.7109375" style="7" customWidth="1"/>
    <col min="5122" max="5122" width="5.28515625" style="7" customWidth="1"/>
    <col min="5123" max="5123" width="13" style="7" customWidth="1"/>
    <col min="5124" max="5124" width="35.7109375" style="7" customWidth="1"/>
    <col min="5125" max="5125" width="11.28515625" style="7" customWidth="1"/>
    <col min="5126" max="5126" width="5.85546875" style="7" customWidth="1"/>
    <col min="5127" max="5127" width="9.7109375" style="7" customWidth="1"/>
    <col min="5128" max="5129" width="11.28515625" style="7" customWidth="1"/>
    <col min="5130" max="5130" width="0" style="7" hidden="1" customWidth="1"/>
    <col min="5131" max="5131" width="7.42578125" style="7" customWidth="1"/>
    <col min="5132" max="5132" width="8.28515625" style="7" customWidth="1"/>
    <col min="5133" max="5133" width="8" style="7" customWidth="1"/>
    <col min="5134" max="5134" width="7" style="7" customWidth="1"/>
    <col min="5135" max="5135" width="3.5703125" style="7" customWidth="1"/>
    <col min="5136" max="5142" width="0" style="7" hidden="1" customWidth="1"/>
    <col min="5143" max="5143" width="9.140625" style="7"/>
    <col min="5144" max="5145" width="5.7109375" style="7" customWidth="1"/>
    <col min="5146" max="5146" width="6.5703125" style="7" customWidth="1"/>
    <col min="5147" max="5147" width="24.85546875" style="7" customWidth="1"/>
    <col min="5148" max="5148" width="4.28515625" style="7" customWidth="1"/>
    <col min="5149" max="5149" width="8.28515625" style="7" customWidth="1"/>
    <col min="5150" max="5150" width="8.7109375" style="7" customWidth="1"/>
    <col min="5151" max="5376" width="9.140625" style="7"/>
    <col min="5377" max="5377" width="4.7109375" style="7" customWidth="1"/>
    <col min="5378" max="5378" width="5.28515625" style="7" customWidth="1"/>
    <col min="5379" max="5379" width="13" style="7" customWidth="1"/>
    <col min="5380" max="5380" width="35.7109375" style="7" customWidth="1"/>
    <col min="5381" max="5381" width="11.28515625" style="7" customWidth="1"/>
    <col min="5382" max="5382" width="5.85546875" style="7" customWidth="1"/>
    <col min="5383" max="5383" width="9.7109375" style="7" customWidth="1"/>
    <col min="5384" max="5385" width="11.28515625" style="7" customWidth="1"/>
    <col min="5386" max="5386" width="0" style="7" hidden="1" customWidth="1"/>
    <col min="5387" max="5387" width="7.42578125" style="7" customWidth="1"/>
    <col min="5388" max="5388" width="8.28515625" style="7" customWidth="1"/>
    <col min="5389" max="5389" width="8" style="7" customWidth="1"/>
    <col min="5390" max="5390" width="7" style="7" customWidth="1"/>
    <col min="5391" max="5391" width="3.5703125" style="7" customWidth="1"/>
    <col min="5392" max="5398" width="0" style="7" hidden="1" customWidth="1"/>
    <col min="5399" max="5399" width="9.140625" style="7"/>
    <col min="5400" max="5401" width="5.7109375" style="7" customWidth="1"/>
    <col min="5402" max="5402" width="6.5703125" style="7" customWidth="1"/>
    <col min="5403" max="5403" width="24.85546875" style="7" customWidth="1"/>
    <col min="5404" max="5404" width="4.28515625" style="7" customWidth="1"/>
    <col min="5405" max="5405" width="8.28515625" style="7" customWidth="1"/>
    <col min="5406" max="5406" width="8.7109375" style="7" customWidth="1"/>
    <col min="5407" max="5632" width="9.140625" style="7"/>
    <col min="5633" max="5633" width="4.7109375" style="7" customWidth="1"/>
    <col min="5634" max="5634" width="5.28515625" style="7" customWidth="1"/>
    <col min="5635" max="5635" width="13" style="7" customWidth="1"/>
    <col min="5636" max="5636" width="35.7109375" style="7" customWidth="1"/>
    <col min="5637" max="5637" width="11.28515625" style="7" customWidth="1"/>
    <col min="5638" max="5638" width="5.85546875" style="7" customWidth="1"/>
    <col min="5639" max="5639" width="9.7109375" style="7" customWidth="1"/>
    <col min="5640" max="5641" width="11.28515625" style="7" customWidth="1"/>
    <col min="5642" max="5642" width="0" style="7" hidden="1" customWidth="1"/>
    <col min="5643" max="5643" width="7.42578125" style="7" customWidth="1"/>
    <col min="5644" max="5644" width="8.28515625" style="7" customWidth="1"/>
    <col min="5645" max="5645" width="8" style="7" customWidth="1"/>
    <col min="5646" max="5646" width="7" style="7" customWidth="1"/>
    <col min="5647" max="5647" width="3.5703125" style="7" customWidth="1"/>
    <col min="5648" max="5654" width="0" style="7" hidden="1" customWidth="1"/>
    <col min="5655" max="5655" width="9.140625" style="7"/>
    <col min="5656" max="5657" width="5.7109375" style="7" customWidth="1"/>
    <col min="5658" max="5658" width="6.5703125" style="7" customWidth="1"/>
    <col min="5659" max="5659" width="24.85546875" style="7" customWidth="1"/>
    <col min="5660" max="5660" width="4.28515625" style="7" customWidth="1"/>
    <col min="5661" max="5661" width="8.28515625" style="7" customWidth="1"/>
    <col min="5662" max="5662" width="8.7109375" style="7" customWidth="1"/>
    <col min="5663" max="5888" width="9.140625" style="7"/>
    <col min="5889" max="5889" width="4.7109375" style="7" customWidth="1"/>
    <col min="5890" max="5890" width="5.28515625" style="7" customWidth="1"/>
    <col min="5891" max="5891" width="13" style="7" customWidth="1"/>
    <col min="5892" max="5892" width="35.7109375" style="7" customWidth="1"/>
    <col min="5893" max="5893" width="11.28515625" style="7" customWidth="1"/>
    <col min="5894" max="5894" width="5.85546875" style="7" customWidth="1"/>
    <col min="5895" max="5895" width="9.7109375" style="7" customWidth="1"/>
    <col min="5896" max="5897" width="11.28515625" style="7" customWidth="1"/>
    <col min="5898" max="5898" width="0" style="7" hidden="1" customWidth="1"/>
    <col min="5899" max="5899" width="7.42578125" style="7" customWidth="1"/>
    <col min="5900" max="5900" width="8.28515625" style="7" customWidth="1"/>
    <col min="5901" max="5901" width="8" style="7" customWidth="1"/>
    <col min="5902" max="5902" width="7" style="7" customWidth="1"/>
    <col min="5903" max="5903" width="3.5703125" style="7" customWidth="1"/>
    <col min="5904" max="5910" width="0" style="7" hidden="1" customWidth="1"/>
    <col min="5911" max="5911" width="9.140625" style="7"/>
    <col min="5912" max="5913" width="5.7109375" style="7" customWidth="1"/>
    <col min="5914" max="5914" width="6.5703125" style="7" customWidth="1"/>
    <col min="5915" max="5915" width="24.85546875" style="7" customWidth="1"/>
    <col min="5916" max="5916" width="4.28515625" style="7" customWidth="1"/>
    <col min="5917" max="5917" width="8.28515625" style="7" customWidth="1"/>
    <col min="5918" max="5918" width="8.7109375" style="7" customWidth="1"/>
    <col min="5919" max="6144" width="9.140625" style="7"/>
    <col min="6145" max="6145" width="4.7109375" style="7" customWidth="1"/>
    <col min="6146" max="6146" width="5.28515625" style="7" customWidth="1"/>
    <col min="6147" max="6147" width="13" style="7" customWidth="1"/>
    <col min="6148" max="6148" width="35.7109375" style="7" customWidth="1"/>
    <col min="6149" max="6149" width="11.28515625" style="7" customWidth="1"/>
    <col min="6150" max="6150" width="5.85546875" style="7" customWidth="1"/>
    <col min="6151" max="6151" width="9.7109375" style="7" customWidth="1"/>
    <col min="6152" max="6153" width="11.28515625" style="7" customWidth="1"/>
    <col min="6154" max="6154" width="0" style="7" hidden="1" customWidth="1"/>
    <col min="6155" max="6155" width="7.42578125" style="7" customWidth="1"/>
    <col min="6156" max="6156" width="8.28515625" style="7" customWidth="1"/>
    <col min="6157" max="6157" width="8" style="7" customWidth="1"/>
    <col min="6158" max="6158" width="7" style="7" customWidth="1"/>
    <col min="6159" max="6159" width="3.5703125" style="7" customWidth="1"/>
    <col min="6160" max="6166" width="0" style="7" hidden="1" customWidth="1"/>
    <col min="6167" max="6167" width="9.140625" style="7"/>
    <col min="6168" max="6169" width="5.7109375" style="7" customWidth="1"/>
    <col min="6170" max="6170" width="6.5703125" style="7" customWidth="1"/>
    <col min="6171" max="6171" width="24.85546875" style="7" customWidth="1"/>
    <col min="6172" max="6172" width="4.28515625" style="7" customWidth="1"/>
    <col min="6173" max="6173" width="8.28515625" style="7" customWidth="1"/>
    <col min="6174" max="6174" width="8.7109375" style="7" customWidth="1"/>
    <col min="6175" max="6400" width="9.140625" style="7"/>
    <col min="6401" max="6401" width="4.7109375" style="7" customWidth="1"/>
    <col min="6402" max="6402" width="5.28515625" style="7" customWidth="1"/>
    <col min="6403" max="6403" width="13" style="7" customWidth="1"/>
    <col min="6404" max="6404" width="35.7109375" style="7" customWidth="1"/>
    <col min="6405" max="6405" width="11.28515625" style="7" customWidth="1"/>
    <col min="6406" max="6406" width="5.85546875" style="7" customWidth="1"/>
    <col min="6407" max="6407" width="9.7109375" style="7" customWidth="1"/>
    <col min="6408" max="6409" width="11.28515625" style="7" customWidth="1"/>
    <col min="6410" max="6410" width="0" style="7" hidden="1" customWidth="1"/>
    <col min="6411" max="6411" width="7.42578125" style="7" customWidth="1"/>
    <col min="6412" max="6412" width="8.28515625" style="7" customWidth="1"/>
    <col min="6413" max="6413" width="8" style="7" customWidth="1"/>
    <col min="6414" max="6414" width="7" style="7" customWidth="1"/>
    <col min="6415" max="6415" width="3.5703125" style="7" customWidth="1"/>
    <col min="6416" max="6422" width="0" style="7" hidden="1" customWidth="1"/>
    <col min="6423" max="6423" width="9.140625" style="7"/>
    <col min="6424" max="6425" width="5.7109375" style="7" customWidth="1"/>
    <col min="6426" max="6426" width="6.5703125" style="7" customWidth="1"/>
    <col min="6427" max="6427" width="24.85546875" style="7" customWidth="1"/>
    <col min="6428" max="6428" width="4.28515625" style="7" customWidth="1"/>
    <col min="6429" max="6429" width="8.28515625" style="7" customWidth="1"/>
    <col min="6430" max="6430" width="8.7109375" style="7" customWidth="1"/>
    <col min="6431" max="6656" width="9.140625" style="7"/>
    <col min="6657" max="6657" width="4.7109375" style="7" customWidth="1"/>
    <col min="6658" max="6658" width="5.28515625" style="7" customWidth="1"/>
    <col min="6659" max="6659" width="13" style="7" customWidth="1"/>
    <col min="6660" max="6660" width="35.7109375" style="7" customWidth="1"/>
    <col min="6661" max="6661" width="11.28515625" style="7" customWidth="1"/>
    <col min="6662" max="6662" width="5.85546875" style="7" customWidth="1"/>
    <col min="6663" max="6663" width="9.7109375" style="7" customWidth="1"/>
    <col min="6664" max="6665" width="11.28515625" style="7" customWidth="1"/>
    <col min="6666" max="6666" width="0" style="7" hidden="1" customWidth="1"/>
    <col min="6667" max="6667" width="7.42578125" style="7" customWidth="1"/>
    <col min="6668" max="6668" width="8.28515625" style="7" customWidth="1"/>
    <col min="6669" max="6669" width="8" style="7" customWidth="1"/>
    <col min="6670" max="6670" width="7" style="7" customWidth="1"/>
    <col min="6671" max="6671" width="3.5703125" style="7" customWidth="1"/>
    <col min="6672" max="6678" width="0" style="7" hidden="1" customWidth="1"/>
    <col min="6679" max="6679" width="9.140625" style="7"/>
    <col min="6680" max="6681" width="5.7109375" style="7" customWidth="1"/>
    <col min="6682" max="6682" width="6.5703125" style="7" customWidth="1"/>
    <col min="6683" max="6683" width="24.85546875" style="7" customWidth="1"/>
    <col min="6684" max="6684" width="4.28515625" style="7" customWidth="1"/>
    <col min="6685" max="6685" width="8.28515625" style="7" customWidth="1"/>
    <col min="6686" max="6686" width="8.7109375" style="7" customWidth="1"/>
    <col min="6687" max="6912" width="9.140625" style="7"/>
    <col min="6913" max="6913" width="4.7109375" style="7" customWidth="1"/>
    <col min="6914" max="6914" width="5.28515625" style="7" customWidth="1"/>
    <col min="6915" max="6915" width="13" style="7" customWidth="1"/>
    <col min="6916" max="6916" width="35.7109375" style="7" customWidth="1"/>
    <col min="6917" max="6917" width="11.28515625" style="7" customWidth="1"/>
    <col min="6918" max="6918" width="5.85546875" style="7" customWidth="1"/>
    <col min="6919" max="6919" width="9.7109375" style="7" customWidth="1"/>
    <col min="6920" max="6921" width="11.28515625" style="7" customWidth="1"/>
    <col min="6922" max="6922" width="0" style="7" hidden="1" customWidth="1"/>
    <col min="6923" max="6923" width="7.42578125" style="7" customWidth="1"/>
    <col min="6924" max="6924" width="8.28515625" style="7" customWidth="1"/>
    <col min="6925" max="6925" width="8" style="7" customWidth="1"/>
    <col min="6926" max="6926" width="7" style="7" customWidth="1"/>
    <col min="6927" max="6927" width="3.5703125" style="7" customWidth="1"/>
    <col min="6928" max="6934" width="0" style="7" hidden="1" customWidth="1"/>
    <col min="6935" max="6935" width="9.140625" style="7"/>
    <col min="6936" max="6937" width="5.7109375" style="7" customWidth="1"/>
    <col min="6938" max="6938" width="6.5703125" style="7" customWidth="1"/>
    <col min="6939" max="6939" width="24.85546875" style="7" customWidth="1"/>
    <col min="6940" max="6940" width="4.28515625" style="7" customWidth="1"/>
    <col min="6941" max="6941" width="8.28515625" style="7" customWidth="1"/>
    <col min="6942" max="6942" width="8.7109375" style="7" customWidth="1"/>
    <col min="6943" max="7168" width="9.140625" style="7"/>
    <col min="7169" max="7169" width="4.7109375" style="7" customWidth="1"/>
    <col min="7170" max="7170" width="5.28515625" style="7" customWidth="1"/>
    <col min="7171" max="7171" width="13" style="7" customWidth="1"/>
    <col min="7172" max="7172" width="35.7109375" style="7" customWidth="1"/>
    <col min="7173" max="7173" width="11.28515625" style="7" customWidth="1"/>
    <col min="7174" max="7174" width="5.85546875" style="7" customWidth="1"/>
    <col min="7175" max="7175" width="9.7109375" style="7" customWidth="1"/>
    <col min="7176" max="7177" width="11.28515625" style="7" customWidth="1"/>
    <col min="7178" max="7178" width="0" style="7" hidden="1" customWidth="1"/>
    <col min="7179" max="7179" width="7.42578125" style="7" customWidth="1"/>
    <col min="7180" max="7180" width="8.28515625" style="7" customWidth="1"/>
    <col min="7181" max="7181" width="8" style="7" customWidth="1"/>
    <col min="7182" max="7182" width="7" style="7" customWidth="1"/>
    <col min="7183" max="7183" width="3.5703125" style="7" customWidth="1"/>
    <col min="7184" max="7190" width="0" style="7" hidden="1" customWidth="1"/>
    <col min="7191" max="7191" width="9.140625" style="7"/>
    <col min="7192" max="7193" width="5.7109375" style="7" customWidth="1"/>
    <col min="7194" max="7194" width="6.5703125" style="7" customWidth="1"/>
    <col min="7195" max="7195" width="24.85546875" style="7" customWidth="1"/>
    <col min="7196" max="7196" width="4.28515625" style="7" customWidth="1"/>
    <col min="7197" max="7197" width="8.28515625" style="7" customWidth="1"/>
    <col min="7198" max="7198" width="8.7109375" style="7" customWidth="1"/>
    <col min="7199" max="7424" width="9.140625" style="7"/>
    <col min="7425" max="7425" width="4.7109375" style="7" customWidth="1"/>
    <col min="7426" max="7426" width="5.28515625" style="7" customWidth="1"/>
    <col min="7427" max="7427" width="13" style="7" customWidth="1"/>
    <col min="7428" max="7428" width="35.7109375" style="7" customWidth="1"/>
    <col min="7429" max="7429" width="11.28515625" style="7" customWidth="1"/>
    <col min="7430" max="7430" width="5.85546875" style="7" customWidth="1"/>
    <col min="7431" max="7431" width="9.7109375" style="7" customWidth="1"/>
    <col min="7432" max="7433" width="11.28515625" style="7" customWidth="1"/>
    <col min="7434" max="7434" width="0" style="7" hidden="1" customWidth="1"/>
    <col min="7435" max="7435" width="7.42578125" style="7" customWidth="1"/>
    <col min="7436" max="7436" width="8.28515625" style="7" customWidth="1"/>
    <col min="7437" max="7437" width="8" style="7" customWidth="1"/>
    <col min="7438" max="7438" width="7" style="7" customWidth="1"/>
    <col min="7439" max="7439" width="3.5703125" style="7" customWidth="1"/>
    <col min="7440" max="7446" width="0" style="7" hidden="1" customWidth="1"/>
    <col min="7447" max="7447" width="9.140625" style="7"/>
    <col min="7448" max="7449" width="5.7109375" style="7" customWidth="1"/>
    <col min="7450" max="7450" width="6.5703125" style="7" customWidth="1"/>
    <col min="7451" max="7451" width="24.85546875" style="7" customWidth="1"/>
    <col min="7452" max="7452" width="4.28515625" style="7" customWidth="1"/>
    <col min="7453" max="7453" width="8.28515625" style="7" customWidth="1"/>
    <col min="7454" max="7454" width="8.7109375" style="7" customWidth="1"/>
    <col min="7455" max="7680" width="9.140625" style="7"/>
    <col min="7681" max="7681" width="4.7109375" style="7" customWidth="1"/>
    <col min="7682" max="7682" width="5.28515625" style="7" customWidth="1"/>
    <col min="7683" max="7683" width="13" style="7" customWidth="1"/>
    <col min="7684" max="7684" width="35.7109375" style="7" customWidth="1"/>
    <col min="7685" max="7685" width="11.28515625" style="7" customWidth="1"/>
    <col min="7686" max="7686" width="5.85546875" style="7" customWidth="1"/>
    <col min="7687" max="7687" width="9.7109375" style="7" customWidth="1"/>
    <col min="7688" max="7689" width="11.28515625" style="7" customWidth="1"/>
    <col min="7690" max="7690" width="0" style="7" hidden="1" customWidth="1"/>
    <col min="7691" max="7691" width="7.42578125" style="7" customWidth="1"/>
    <col min="7692" max="7692" width="8.28515625" style="7" customWidth="1"/>
    <col min="7693" max="7693" width="8" style="7" customWidth="1"/>
    <col min="7694" max="7694" width="7" style="7" customWidth="1"/>
    <col min="7695" max="7695" width="3.5703125" style="7" customWidth="1"/>
    <col min="7696" max="7702" width="0" style="7" hidden="1" customWidth="1"/>
    <col min="7703" max="7703" width="9.140625" style="7"/>
    <col min="7704" max="7705" width="5.7109375" style="7" customWidth="1"/>
    <col min="7706" max="7706" width="6.5703125" style="7" customWidth="1"/>
    <col min="7707" max="7707" width="24.85546875" style="7" customWidth="1"/>
    <col min="7708" max="7708" width="4.28515625" style="7" customWidth="1"/>
    <col min="7709" max="7709" width="8.28515625" style="7" customWidth="1"/>
    <col min="7710" max="7710" width="8.7109375" style="7" customWidth="1"/>
    <col min="7711" max="7936" width="9.140625" style="7"/>
    <col min="7937" max="7937" width="4.7109375" style="7" customWidth="1"/>
    <col min="7938" max="7938" width="5.28515625" style="7" customWidth="1"/>
    <col min="7939" max="7939" width="13" style="7" customWidth="1"/>
    <col min="7940" max="7940" width="35.7109375" style="7" customWidth="1"/>
    <col min="7941" max="7941" width="11.28515625" style="7" customWidth="1"/>
    <col min="7942" max="7942" width="5.85546875" style="7" customWidth="1"/>
    <col min="7943" max="7943" width="9.7109375" style="7" customWidth="1"/>
    <col min="7944" max="7945" width="11.28515625" style="7" customWidth="1"/>
    <col min="7946" max="7946" width="0" style="7" hidden="1" customWidth="1"/>
    <col min="7947" max="7947" width="7.42578125" style="7" customWidth="1"/>
    <col min="7948" max="7948" width="8.28515625" style="7" customWidth="1"/>
    <col min="7949" max="7949" width="8" style="7" customWidth="1"/>
    <col min="7950" max="7950" width="7" style="7" customWidth="1"/>
    <col min="7951" max="7951" width="3.5703125" style="7" customWidth="1"/>
    <col min="7952" max="7958" width="0" style="7" hidden="1" customWidth="1"/>
    <col min="7959" max="7959" width="9.140625" style="7"/>
    <col min="7960" max="7961" width="5.7109375" style="7" customWidth="1"/>
    <col min="7962" max="7962" width="6.5703125" style="7" customWidth="1"/>
    <col min="7963" max="7963" width="24.85546875" style="7" customWidth="1"/>
    <col min="7964" max="7964" width="4.28515625" style="7" customWidth="1"/>
    <col min="7965" max="7965" width="8.28515625" style="7" customWidth="1"/>
    <col min="7966" max="7966" width="8.7109375" style="7" customWidth="1"/>
    <col min="7967" max="8192" width="9.140625" style="7"/>
    <col min="8193" max="8193" width="4.7109375" style="7" customWidth="1"/>
    <col min="8194" max="8194" width="5.28515625" style="7" customWidth="1"/>
    <col min="8195" max="8195" width="13" style="7" customWidth="1"/>
    <col min="8196" max="8196" width="35.7109375" style="7" customWidth="1"/>
    <col min="8197" max="8197" width="11.28515625" style="7" customWidth="1"/>
    <col min="8198" max="8198" width="5.85546875" style="7" customWidth="1"/>
    <col min="8199" max="8199" width="9.7109375" style="7" customWidth="1"/>
    <col min="8200" max="8201" width="11.28515625" style="7" customWidth="1"/>
    <col min="8202" max="8202" width="0" style="7" hidden="1" customWidth="1"/>
    <col min="8203" max="8203" width="7.42578125" style="7" customWidth="1"/>
    <col min="8204" max="8204" width="8.28515625" style="7" customWidth="1"/>
    <col min="8205" max="8205" width="8" style="7" customWidth="1"/>
    <col min="8206" max="8206" width="7" style="7" customWidth="1"/>
    <col min="8207" max="8207" width="3.5703125" style="7" customWidth="1"/>
    <col min="8208" max="8214" width="0" style="7" hidden="1" customWidth="1"/>
    <col min="8215" max="8215" width="9.140625" style="7"/>
    <col min="8216" max="8217" width="5.7109375" style="7" customWidth="1"/>
    <col min="8218" max="8218" width="6.5703125" style="7" customWidth="1"/>
    <col min="8219" max="8219" width="24.85546875" style="7" customWidth="1"/>
    <col min="8220" max="8220" width="4.28515625" style="7" customWidth="1"/>
    <col min="8221" max="8221" width="8.28515625" style="7" customWidth="1"/>
    <col min="8222" max="8222" width="8.7109375" style="7" customWidth="1"/>
    <col min="8223" max="8448" width="9.140625" style="7"/>
    <col min="8449" max="8449" width="4.7109375" style="7" customWidth="1"/>
    <col min="8450" max="8450" width="5.28515625" style="7" customWidth="1"/>
    <col min="8451" max="8451" width="13" style="7" customWidth="1"/>
    <col min="8452" max="8452" width="35.7109375" style="7" customWidth="1"/>
    <col min="8453" max="8453" width="11.28515625" style="7" customWidth="1"/>
    <col min="8454" max="8454" width="5.85546875" style="7" customWidth="1"/>
    <col min="8455" max="8455" width="9.7109375" style="7" customWidth="1"/>
    <col min="8456" max="8457" width="11.28515625" style="7" customWidth="1"/>
    <col min="8458" max="8458" width="0" style="7" hidden="1" customWidth="1"/>
    <col min="8459" max="8459" width="7.42578125" style="7" customWidth="1"/>
    <col min="8460" max="8460" width="8.28515625" style="7" customWidth="1"/>
    <col min="8461" max="8461" width="8" style="7" customWidth="1"/>
    <col min="8462" max="8462" width="7" style="7" customWidth="1"/>
    <col min="8463" max="8463" width="3.5703125" style="7" customWidth="1"/>
    <col min="8464" max="8470" width="0" style="7" hidden="1" customWidth="1"/>
    <col min="8471" max="8471" width="9.140625" style="7"/>
    <col min="8472" max="8473" width="5.7109375" style="7" customWidth="1"/>
    <col min="8474" max="8474" width="6.5703125" style="7" customWidth="1"/>
    <col min="8475" max="8475" width="24.85546875" style="7" customWidth="1"/>
    <col min="8476" max="8476" width="4.28515625" style="7" customWidth="1"/>
    <col min="8477" max="8477" width="8.28515625" style="7" customWidth="1"/>
    <col min="8478" max="8478" width="8.7109375" style="7" customWidth="1"/>
    <col min="8479" max="8704" width="9.140625" style="7"/>
    <col min="8705" max="8705" width="4.7109375" style="7" customWidth="1"/>
    <col min="8706" max="8706" width="5.28515625" style="7" customWidth="1"/>
    <col min="8707" max="8707" width="13" style="7" customWidth="1"/>
    <col min="8708" max="8708" width="35.7109375" style="7" customWidth="1"/>
    <col min="8709" max="8709" width="11.28515625" style="7" customWidth="1"/>
    <col min="8710" max="8710" width="5.85546875" style="7" customWidth="1"/>
    <col min="8711" max="8711" width="9.7109375" style="7" customWidth="1"/>
    <col min="8712" max="8713" width="11.28515625" style="7" customWidth="1"/>
    <col min="8714" max="8714" width="0" style="7" hidden="1" customWidth="1"/>
    <col min="8715" max="8715" width="7.42578125" style="7" customWidth="1"/>
    <col min="8716" max="8716" width="8.28515625" style="7" customWidth="1"/>
    <col min="8717" max="8717" width="8" style="7" customWidth="1"/>
    <col min="8718" max="8718" width="7" style="7" customWidth="1"/>
    <col min="8719" max="8719" width="3.5703125" style="7" customWidth="1"/>
    <col min="8720" max="8726" width="0" style="7" hidden="1" customWidth="1"/>
    <col min="8727" max="8727" width="9.140625" style="7"/>
    <col min="8728" max="8729" width="5.7109375" style="7" customWidth="1"/>
    <col min="8730" max="8730" width="6.5703125" style="7" customWidth="1"/>
    <col min="8731" max="8731" width="24.85546875" style="7" customWidth="1"/>
    <col min="8732" max="8732" width="4.28515625" style="7" customWidth="1"/>
    <col min="8733" max="8733" width="8.28515625" style="7" customWidth="1"/>
    <col min="8734" max="8734" width="8.7109375" style="7" customWidth="1"/>
    <col min="8735" max="8960" width="9.140625" style="7"/>
    <col min="8961" max="8961" width="4.7109375" style="7" customWidth="1"/>
    <col min="8962" max="8962" width="5.28515625" style="7" customWidth="1"/>
    <col min="8963" max="8963" width="13" style="7" customWidth="1"/>
    <col min="8964" max="8964" width="35.7109375" style="7" customWidth="1"/>
    <col min="8965" max="8965" width="11.28515625" style="7" customWidth="1"/>
    <col min="8966" max="8966" width="5.85546875" style="7" customWidth="1"/>
    <col min="8967" max="8967" width="9.7109375" style="7" customWidth="1"/>
    <col min="8968" max="8969" width="11.28515625" style="7" customWidth="1"/>
    <col min="8970" max="8970" width="0" style="7" hidden="1" customWidth="1"/>
    <col min="8971" max="8971" width="7.42578125" style="7" customWidth="1"/>
    <col min="8972" max="8972" width="8.28515625" style="7" customWidth="1"/>
    <col min="8973" max="8973" width="8" style="7" customWidth="1"/>
    <col min="8974" max="8974" width="7" style="7" customWidth="1"/>
    <col min="8975" max="8975" width="3.5703125" style="7" customWidth="1"/>
    <col min="8976" max="8982" width="0" style="7" hidden="1" customWidth="1"/>
    <col min="8983" max="8983" width="9.140625" style="7"/>
    <col min="8984" max="8985" width="5.7109375" style="7" customWidth="1"/>
    <col min="8986" max="8986" width="6.5703125" style="7" customWidth="1"/>
    <col min="8987" max="8987" width="24.85546875" style="7" customWidth="1"/>
    <col min="8988" max="8988" width="4.28515625" style="7" customWidth="1"/>
    <col min="8989" max="8989" width="8.28515625" style="7" customWidth="1"/>
    <col min="8990" max="8990" width="8.7109375" style="7" customWidth="1"/>
    <col min="8991" max="9216" width="9.140625" style="7"/>
    <col min="9217" max="9217" width="4.7109375" style="7" customWidth="1"/>
    <col min="9218" max="9218" width="5.28515625" style="7" customWidth="1"/>
    <col min="9219" max="9219" width="13" style="7" customWidth="1"/>
    <col min="9220" max="9220" width="35.7109375" style="7" customWidth="1"/>
    <col min="9221" max="9221" width="11.28515625" style="7" customWidth="1"/>
    <col min="9222" max="9222" width="5.85546875" style="7" customWidth="1"/>
    <col min="9223" max="9223" width="9.7109375" style="7" customWidth="1"/>
    <col min="9224" max="9225" width="11.28515625" style="7" customWidth="1"/>
    <col min="9226" max="9226" width="0" style="7" hidden="1" customWidth="1"/>
    <col min="9227" max="9227" width="7.42578125" style="7" customWidth="1"/>
    <col min="9228" max="9228" width="8.28515625" style="7" customWidth="1"/>
    <col min="9229" max="9229" width="8" style="7" customWidth="1"/>
    <col min="9230" max="9230" width="7" style="7" customWidth="1"/>
    <col min="9231" max="9231" width="3.5703125" style="7" customWidth="1"/>
    <col min="9232" max="9238" width="0" style="7" hidden="1" customWidth="1"/>
    <col min="9239" max="9239" width="9.140625" style="7"/>
    <col min="9240" max="9241" width="5.7109375" style="7" customWidth="1"/>
    <col min="9242" max="9242" width="6.5703125" style="7" customWidth="1"/>
    <col min="9243" max="9243" width="24.85546875" style="7" customWidth="1"/>
    <col min="9244" max="9244" width="4.28515625" style="7" customWidth="1"/>
    <col min="9245" max="9245" width="8.28515625" style="7" customWidth="1"/>
    <col min="9246" max="9246" width="8.7109375" style="7" customWidth="1"/>
    <col min="9247" max="9472" width="9.140625" style="7"/>
    <col min="9473" max="9473" width="4.7109375" style="7" customWidth="1"/>
    <col min="9474" max="9474" width="5.28515625" style="7" customWidth="1"/>
    <col min="9475" max="9475" width="13" style="7" customWidth="1"/>
    <col min="9476" max="9476" width="35.7109375" style="7" customWidth="1"/>
    <col min="9477" max="9477" width="11.28515625" style="7" customWidth="1"/>
    <col min="9478" max="9478" width="5.85546875" style="7" customWidth="1"/>
    <col min="9479" max="9479" width="9.7109375" style="7" customWidth="1"/>
    <col min="9480" max="9481" width="11.28515625" style="7" customWidth="1"/>
    <col min="9482" max="9482" width="0" style="7" hidden="1" customWidth="1"/>
    <col min="9483" max="9483" width="7.42578125" style="7" customWidth="1"/>
    <col min="9484" max="9484" width="8.28515625" style="7" customWidth="1"/>
    <col min="9485" max="9485" width="8" style="7" customWidth="1"/>
    <col min="9486" max="9486" width="7" style="7" customWidth="1"/>
    <col min="9487" max="9487" width="3.5703125" style="7" customWidth="1"/>
    <col min="9488" max="9494" width="0" style="7" hidden="1" customWidth="1"/>
    <col min="9495" max="9495" width="9.140625" style="7"/>
    <col min="9496" max="9497" width="5.7109375" style="7" customWidth="1"/>
    <col min="9498" max="9498" width="6.5703125" style="7" customWidth="1"/>
    <col min="9499" max="9499" width="24.85546875" style="7" customWidth="1"/>
    <col min="9500" max="9500" width="4.28515625" style="7" customWidth="1"/>
    <col min="9501" max="9501" width="8.28515625" style="7" customWidth="1"/>
    <col min="9502" max="9502" width="8.7109375" style="7" customWidth="1"/>
    <col min="9503" max="9728" width="9.140625" style="7"/>
    <col min="9729" max="9729" width="4.7109375" style="7" customWidth="1"/>
    <col min="9730" max="9730" width="5.28515625" style="7" customWidth="1"/>
    <col min="9731" max="9731" width="13" style="7" customWidth="1"/>
    <col min="9732" max="9732" width="35.7109375" style="7" customWidth="1"/>
    <col min="9733" max="9733" width="11.28515625" style="7" customWidth="1"/>
    <col min="9734" max="9734" width="5.85546875" style="7" customWidth="1"/>
    <col min="9735" max="9735" width="9.7109375" style="7" customWidth="1"/>
    <col min="9736" max="9737" width="11.28515625" style="7" customWidth="1"/>
    <col min="9738" max="9738" width="0" style="7" hidden="1" customWidth="1"/>
    <col min="9739" max="9739" width="7.42578125" style="7" customWidth="1"/>
    <col min="9740" max="9740" width="8.28515625" style="7" customWidth="1"/>
    <col min="9741" max="9741" width="8" style="7" customWidth="1"/>
    <col min="9742" max="9742" width="7" style="7" customWidth="1"/>
    <col min="9743" max="9743" width="3.5703125" style="7" customWidth="1"/>
    <col min="9744" max="9750" width="0" style="7" hidden="1" customWidth="1"/>
    <col min="9751" max="9751" width="9.140625" style="7"/>
    <col min="9752" max="9753" width="5.7109375" style="7" customWidth="1"/>
    <col min="9754" max="9754" width="6.5703125" style="7" customWidth="1"/>
    <col min="9755" max="9755" width="24.85546875" style="7" customWidth="1"/>
    <col min="9756" max="9756" width="4.28515625" style="7" customWidth="1"/>
    <col min="9757" max="9757" width="8.28515625" style="7" customWidth="1"/>
    <col min="9758" max="9758" width="8.7109375" style="7" customWidth="1"/>
    <col min="9759" max="9984" width="9.140625" style="7"/>
    <col min="9985" max="9985" width="4.7109375" style="7" customWidth="1"/>
    <col min="9986" max="9986" width="5.28515625" style="7" customWidth="1"/>
    <col min="9987" max="9987" width="13" style="7" customWidth="1"/>
    <col min="9988" max="9988" width="35.7109375" style="7" customWidth="1"/>
    <col min="9989" max="9989" width="11.28515625" style="7" customWidth="1"/>
    <col min="9990" max="9990" width="5.85546875" style="7" customWidth="1"/>
    <col min="9991" max="9991" width="9.7109375" style="7" customWidth="1"/>
    <col min="9992" max="9993" width="11.28515625" style="7" customWidth="1"/>
    <col min="9994" max="9994" width="0" style="7" hidden="1" customWidth="1"/>
    <col min="9995" max="9995" width="7.42578125" style="7" customWidth="1"/>
    <col min="9996" max="9996" width="8.28515625" style="7" customWidth="1"/>
    <col min="9997" max="9997" width="8" style="7" customWidth="1"/>
    <col min="9998" max="9998" width="7" style="7" customWidth="1"/>
    <col min="9999" max="9999" width="3.5703125" style="7" customWidth="1"/>
    <col min="10000" max="10006" width="0" style="7" hidden="1" customWidth="1"/>
    <col min="10007" max="10007" width="9.140625" style="7"/>
    <col min="10008" max="10009" width="5.7109375" style="7" customWidth="1"/>
    <col min="10010" max="10010" width="6.5703125" style="7" customWidth="1"/>
    <col min="10011" max="10011" width="24.85546875" style="7" customWidth="1"/>
    <col min="10012" max="10012" width="4.28515625" style="7" customWidth="1"/>
    <col min="10013" max="10013" width="8.28515625" style="7" customWidth="1"/>
    <col min="10014" max="10014" width="8.7109375" style="7" customWidth="1"/>
    <col min="10015" max="10240" width="9.140625" style="7"/>
    <col min="10241" max="10241" width="4.7109375" style="7" customWidth="1"/>
    <col min="10242" max="10242" width="5.28515625" style="7" customWidth="1"/>
    <col min="10243" max="10243" width="13" style="7" customWidth="1"/>
    <col min="10244" max="10244" width="35.7109375" style="7" customWidth="1"/>
    <col min="10245" max="10245" width="11.28515625" style="7" customWidth="1"/>
    <col min="10246" max="10246" width="5.85546875" style="7" customWidth="1"/>
    <col min="10247" max="10247" width="9.7109375" style="7" customWidth="1"/>
    <col min="10248" max="10249" width="11.28515625" style="7" customWidth="1"/>
    <col min="10250" max="10250" width="0" style="7" hidden="1" customWidth="1"/>
    <col min="10251" max="10251" width="7.42578125" style="7" customWidth="1"/>
    <col min="10252" max="10252" width="8.28515625" style="7" customWidth="1"/>
    <col min="10253" max="10253" width="8" style="7" customWidth="1"/>
    <col min="10254" max="10254" width="7" style="7" customWidth="1"/>
    <col min="10255" max="10255" width="3.5703125" style="7" customWidth="1"/>
    <col min="10256" max="10262" width="0" style="7" hidden="1" customWidth="1"/>
    <col min="10263" max="10263" width="9.140625" style="7"/>
    <col min="10264" max="10265" width="5.7109375" style="7" customWidth="1"/>
    <col min="10266" max="10266" width="6.5703125" style="7" customWidth="1"/>
    <col min="10267" max="10267" width="24.85546875" style="7" customWidth="1"/>
    <col min="10268" max="10268" width="4.28515625" style="7" customWidth="1"/>
    <col min="10269" max="10269" width="8.28515625" style="7" customWidth="1"/>
    <col min="10270" max="10270" width="8.7109375" style="7" customWidth="1"/>
    <col min="10271" max="10496" width="9.140625" style="7"/>
    <col min="10497" max="10497" width="4.7109375" style="7" customWidth="1"/>
    <col min="10498" max="10498" width="5.28515625" style="7" customWidth="1"/>
    <col min="10499" max="10499" width="13" style="7" customWidth="1"/>
    <col min="10500" max="10500" width="35.7109375" style="7" customWidth="1"/>
    <col min="10501" max="10501" width="11.28515625" style="7" customWidth="1"/>
    <col min="10502" max="10502" width="5.85546875" style="7" customWidth="1"/>
    <col min="10503" max="10503" width="9.7109375" style="7" customWidth="1"/>
    <col min="10504" max="10505" width="11.28515625" style="7" customWidth="1"/>
    <col min="10506" max="10506" width="0" style="7" hidden="1" customWidth="1"/>
    <col min="10507" max="10507" width="7.42578125" style="7" customWidth="1"/>
    <col min="10508" max="10508" width="8.28515625" style="7" customWidth="1"/>
    <col min="10509" max="10509" width="8" style="7" customWidth="1"/>
    <col min="10510" max="10510" width="7" style="7" customWidth="1"/>
    <col min="10511" max="10511" width="3.5703125" style="7" customWidth="1"/>
    <col min="10512" max="10518" width="0" style="7" hidden="1" customWidth="1"/>
    <col min="10519" max="10519" width="9.140625" style="7"/>
    <col min="10520" max="10521" width="5.7109375" style="7" customWidth="1"/>
    <col min="10522" max="10522" width="6.5703125" style="7" customWidth="1"/>
    <col min="10523" max="10523" width="24.85546875" style="7" customWidth="1"/>
    <col min="10524" max="10524" width="4.28515625" style="7" customWidth="1"/>
    <col min="10525" max="10525" width="8.28515625" style="7" customWidth="1"/>
    <col min="10526" max="10526" width="8.7109375" style="7" customWidth="1"/>
    <col min="10527" max="10752" width="9.140625" style="7"/>
    <col min="10753" max="10753" width="4.7109375" style="7" customWidth="1"/>
    <col min="10754" max="10754" width="5.28515625" style="7" customWidth="1"/>
    <col min="10755" max="10755" width="13" style="7" customWidth="1"/>
    <col min="10756" max="10756" width="35.7109375" style="7" customWidth="1"/>
    <col min="10757" max="10757" width="11.28515625" style="7" customWidth="1"/>
    <col min="10758" max="10758" width="5.85546875" style="7" customWidth="1"/>
    <col min="10759" max="10759" width="9.7109375" style="7" customWidth="1"/>
    <col min="10760" max="10761" width="11.28515625" style="7" customWidth="1"/>
    <col min="10762" max="10762" width="0" style="7" hidden="1" customWidth="1"/>
    <col min="10763" max="10763" width="7.42578125" style="7" customWidth="1"/>
    <col min="10764" max="10764" width="8.28515625" style="7" customWidth="1"/>
    <col min="10765" max="10765" width="8" style="7" customWidth="1"/>
    <col min="10766" max="10766" width="7" style="7" customWidth="1"/>
    <col min="10767" max="10767" width="3.5703125" style="7" customWidth="1"/>
    <col min="10768" max="10774" width="0" style="7" hidden="1" customWidth="1"/>
    <col min="10775" max="10775" width="9.140625" style="7"/>
    <col min="10776" max="10777" width="5.7109375" style="7" customWidth="1"/>
    <col min="10778" max="10778" width="6.5703125" style="7" customWidth="1"/>
    <col min="10779" max="10779" width="24.85546875" style="7" customWidth="1"/>
    <col min="10780" max="10780" width="4.28515625" style="7" customWidth="1"/>
    <col min="10781" max="10781" width="8.28515625" style="7" customWidth="1"/>
    <col min="10782" max="10782" width="8.7109375" style="7" customWidth="1"/>
    <col min="10783" max="11008" width="9.140625" style="7"/>
    <col min="11009" max="11009" width="4.7109375" style="7" customWidth="1"/>
    <col min="11010" max="11010" width="5.28515625" style="7" customWidth="1"/>
    <col min="11011" max="11011" width="13" style="7" customWidth="1"/>
    <col min="11012" max="11012" width="35.7109375" style="7" customWidth="1"/>
    <col min="11013" max="11013" width="11.28515625" style="7" customWidth="1"/>
    <col min="11014" max="11014" width="5.85546875" style="7" customWidth="1"/>
    <col min="11015" max="11015" width="9.7109375" style="7" customWidth="1"/>
    <col min="11016" max="11017" width="11.28515625" style="7" customWidth="1"/>
    <col min="11018" max="11018" width="0" style="7" hidden="1" customWidth="1"/>
    <col min="11019" max="11019" width="7.42578125" style="7" customWidth="1"/>
    <col min="11020" max="11020" width="8.28515625" style="7" customWidth="1"/>
    <col min="11021" max="11021" width="8" style="7" customWidth="1"/>
    <col min="11022" max="11022" width="7" style="7" customWidth="1"/>
    <col min="11023" max="11023" width="3.5703125" style="7" customWidth="1"/>
    <col min="11024" max="11030" width="0" style="7" hidden="1" customWidth="1"/>
    <col min="11031" max="11031" width="9.140625" style="7"/>
    <col min="11032" max="11033" width="5.7109375" style="7" customWidth="1"/>
    <col min="11034" max="11034" width="6.5703125" style="7" customWidth="1"/>
    <col min="11035" max="11035" width="24.85546875" style="7" customWidth="1"/>
    <col min="11036" max="11036" width="4.28515625" style="7" customWidth="1"/>
    <col min="11037" max="11037" width="8.28515625" style="7" customWidth="1"/>
    <col min="11038" max="11038" width="8.7109375" style="7" customWidth="1"/>
    <col min="11039" max="11264" width="9.140625" style="7"/>
    <col min="11265" max="11265" width="4.7109375" style="7" customWidth="1"/>
    <col min="11266" max="11266" width="5.28515625" style="7" customWidth="1"/>
    <col min="11267" max="11267" width="13" style="7" customWidth="1"/>
    <col min="11268" max="11268" width="35.7109375" style="7" customWidth="1"/>
    <col min="11269" max="11269" width="11.28515625" style="7" customWidth="1"/>
    <col min="11270" max="11270" width="5.85546875" style="7" customWidth="1"/>
    <col min="11271" max="11271" width="9.7109375" style="7" customWidth="1"/>
    <col min="11272" max="11273" width="11.28515625" style="7" customWidth="1"/>
    <col min="11274" max="11274" width="0" style="7" hidden="1" customWidth="1"/>
    <col min="11275" max="11275" width="7.42578125" style="7" customWidth="1"/>
    <col min="11276" max="11276" width="8.28515625" style="7" customWidth="1"/>
    <col min="11277" max="11277" width="8" style="7" customWidth="1"/>
    <col min="11278" max="11278" width="7" style="7" customWidth="1"/>
    <col min="11279" max="11279" width="3.5703125" style="7" customWidth="1"/>
    <col min="11280" max="11286" width="0" style="7" hidden="1" customWidth="1"/>
    <col min="11287" max="11287" width="9.140625" style="7"/>
    <col min="11288" max="11289" width="5.7109375" style="7" customWidth="1"/>
    <col min="11290" max="11290" width="6.5703125" style="7" customWidth="1"/>
    <col min="11291" max="11291" width="24.85546875" style="7" customWidth="1"/>
    <col min="11292" max="11292" width="4.28515625" style="7" customWidth="1"/>
    <col min="11293" max="11293" width="8.28515625" style="7" customWidth="1"/>
    <col min="11294" max="11294" width="8.7109375" style="7" customWidth="1"/>
    <col min="11295" max="11520" width="9.140625" style="7"/>
    <col min="11521" max="11521" width="4.7109375" style="7" customWidth="1"/>
    <col min="11522" max="11522" width="5.28515625" style="7" customWidth="1"/>
    <col min="11523" max="11523" width="13" style="7" customWidth="1"/>
    <col min="11524" max="11524" width="35.7109375" style="7" customWidth="1"/>
    <col min="11525" max="11525" width="11.28515625" style="7" customWidth="1"/>
    <col min="11526" max="11526" width="5.85546875" style="7" customWidth="1"/>
    <col min="11527" max="11527" width="9.7109375" style="7" customWidth="1"/>
    <col min="11528" max="11529" width="11.28515625" style="7" customWidth="1"/>
    <col min="11530" max="11530" width="0" style="7" hidden="1" customWidth="1"/>
    <col min="11531" max="11531" width="7.42578125" style="7" customWidth="1"/>
    <col min="11532" max="11532" width="8.28515625" style="7" customWidth="1"/>
    <col min="11533" max="11533" width="8" style="7" customWidth="1"/>
    <col min="11534" max="11534" width="7" style="7" customWidth="1"/>
    <col min="11535" max="11535" width="3.5703125" style="7" customWidth="1"/>
    <col min="11536" max="11542" width="0" style="7" hidden="1" customWidth="1"/>
    <col min="11543" max="11543" width="9.140625" style="7"/>
    <col min="11544" max="11545" width="5.7109375" style="7" customWidth="1"/>
    <col min="11546" max="11546" width="6.5703125" style="7" customWidth="1"/>
    <col min="11547" max="11547" width="24.85546875" style="7" customWidth="1"/>
    <col min="11548" max="11548" width="4.28515625" style="7" customWidth="1"/>
    <col min="11549" max="11549" width="8.28515625" style="7" customWidth="1"/>
    <col min="11550" max="11550" width="8.7109375" style="7" customWidth="1"/>
    <col min="11551" max="11776" width="9.140625" style="7"/>
    <col min="11777" max="11777" width="4.7109375" style="7" customWidth="1"/>
    <col min="11778" max="11778" width="5.28515625" style="7" customWidth="1"/>
    <col min="11779" max="11779" width="13" style="7" customWidth="1"/>
    <col min="11780" max="11780" width="35.7109375" style="7" customWidth="1"/>
    <col min="11781" max="11781" width="11.28515625" style="7" customWidth="1"/>
    <col min="11782" max="11782" width="5.85546875" style="7" customWidth="1"/>
    <col min="11783" max="11783" width="9.7109375" style="7" customWidth="1"/>
    <col min="11784" max="11785" width="11.28515625" style="7" customWidth="1"/>
    <col min="11786" max="11786" width="0" style="7" hidden="1" customWidth="1"/>
    <col min="11787" max="11787" width="7.42578125" style="7" customWidth="1"/>
    <col min="11788" max="11788" width="8.28515625" style="7" customWidth="1"/>
    <col min="11789" max="11789" width="8" style="7" customWidth="1"/>
    <col min="11790" max="11790" width="7" style="7" customWidth="1"/>
    <col min="11791" max="11791" width="3.5703125" style="7" customWidth="1"/>
    <col min="11792" max="11798" width="0" style="7" hidden="1" customWidth="1"/>
    <col min="11799" max="11799" width="9.140625" style="7"/>
    <col min="11800" max="11801" width="5.7109375" style="7" customWidth="1"/>
    <col min="11802" max="11802" width="6.5703125" style="7" customWidth="1"/>
    <col min="11803" max="11803" width="24.85546875" style="7" customWidth="1"/>
    <col min="11804" max="11804" width="4.28515625" style="7" customWidth="1"/>
    <col min="11805" max="11805" width="8.28515625" style="7" customWidth="1"/>
    <col min="11806" max="11806" width="8.7109375" style="7" customWidth="1"/>
    <col min="11807" max="12032" width="9.140625" style="7"/>
    <col min="12033" max="12033" width="4.7109375" style="7" customWidth="1"/>
    <col min="12034" max="12034" width="5.28515625" style="7" customWidth="1"/>
    <col min="12035" max="12035" width="13" style="7" customWidth="1"/>
    <col min="12036" max="12036" width="35.7109375" style="7" customWidth="1"/>
    <col min="12037" max="12037" width="11.28515625" style="7" customWidth="1"/>
    <col min="12038" max="12038" width="5.85546875" style="7" customWidth="1"/>
    <col min="12039" max="12039" width="9.7109375" style="7" customWidth="1"/>
    <col min="12040" max="12041" width="11.28515625" style="7" customWidth="1"/>
    <col min="12042" max="12042" width="0" style="7" hidden="1" customWidth="1"/>
    <col min="12043" max="12043" width="7.42578125" style="7" customWidth="1"/>
    <col min="12044" max="12044" width="8.28515625" style="7" customWidth="1"/>
    <col min="12045" max="12045" width="8" style="7" customWidth="1"/>
    <col min="12046" max="12046" width="7" style="7" customWidth="1"/>
    <col min="12047" max="12047" width="3.5703125" style="7" customWidth="1"/>
    <col min="12048" max="12054" width="0" style="7" hidden="1" customWidth="1"/>
    <col min="12055" max="12055" width="9.140625" style="7"/>
    <col min="12056" max="12057" width="5.7109375" style="7" customWidth="1"/>
    <col min="12058" max="12058" width="6.5703125" style="7" customWidth="1"/>
    <col min="12059" max="12059" width="24.85546875" style="7" customWidth="1"/>
    <col min="12060" max="12060" width="4.28515625" style="7" customWidth="1"/>
    <col min="12061" max="12061" width="8.28515625" style="7" customWidth="1"/>
    <col min="12062" max="12062" width="8.7109375" style="7" customWidth="1"/>
    <col min="12063" max="12288" width="9.140625" style="7"/>
    <col min="12289" max="12289" width="4.7109375" style="7" customWidth="1"/>
    <col min="12290" max="12290" width="5.28515625" style="7" customWidth="1"/>
    <col min="12291" max="12291" width="13" style="7" customWidth="1"/>
    <col min="12292" max="12292" width="35.7109375" style="7" customWidth="1"/>
    <col min="12293" max="12293" width="11.28515625" style="7" customWidth="1"/>
    <col min="12294" max="12294" width="5.85546875" style="7" customWidth="1"/>
    <col min="12295" max="12295" width="9.7109375" style="7" customWidth="1"/>
    <col min="12296" max="12297" width="11.28515625" style="7" customWidth="1"/>
    <col min="12298" max="12298" width="0" style="7" hidden="1" customWidth="1"/>
    <col min="12299" max="12299" width="7.42578125" style="7" customWidth="1"/>
    <col min="12300" max="12300" width="8.28515625" style="7" customWidth="1"/>
    <col min="12301" max="12301" width="8" style="7" customWidth="1"/>
    <col min="12302" max="12302" width="7" style="7" customWidth="1"/>
    <col min="12303" max="12303" width="3.5703125" style="7" customWidth="1"/>
    <col min="12304" max="12310" width="0" style="7" hidden="1" customWidth="1"/>
    <col min="12311" max="12311" width="9.140625" style="7"/>
    <col min="12312" max="12313" width="5.7109375" style="7" customWidth="1"/>
    <col min="12314" max="12314" width="6.5703125" style="7" customWidth="1"/>
    <col min="12315" max="12315" width="24.85546875" style="7" customWidth="1"/>
    <col min="12316" max="12316" width="4.28515625" style="7" customWidth="1"/>
    <col min="12317" max="12317" width="8.28515625" style="7" customWidth="1"/>
    <col min="12318" max="12318" width="8.7109375" style="7" customWidth="1"/>
    <col min="12319" max="12544" width="9.140625" style="7"/>
    <col min="12545" max="12545" width="4.7109375" style="7" customWidth="1"/>
    <col min="12546" max="12546" width="5.28515625" style="7" customWidth="1"/>
    <col min="12547" max="12547" width="13" style="7" customWidth="1"/>
    <col min="12548" max="12548" width="35.7109375" style="7" customWidth="1"/>
    <col min="12549" max="12549" width="11.28515625" style="7" customWidth="1"/>
    <col min="12550" max="12550" width="5.85546875" style="7" customWidth="1"/>
    <col min="12551" max="12551" width="9.7109375" style="7" customWidth="1"/>
    <col min="12552" max="12553" width="11.28515625" style="7" customWidth="1"/>
    <col min="12554" max="12554" width="0" style="7" hidden="1" customWidth="1"/>
    <col min="12555" max="12555" width="7.42578125" style="7" customWidth="1"/>
    <col min="12556" max="12556" width="8.28515625" style="7" customWidth="1"/>
    <col min="12557" max="12557" width="8" style="7" customWidth="1"/>
    <col min="12558" max="12558" width="7" style="7" customWidth="1"/>
    <col min="12559" max="12559" width="3.5703125" style="7" customWidth="1"/>
    <col min="12560" max="12566" width="0" style="7" hidden="1" customWidth="1"/>
    <col min="12567" max="12567" width="9.140625" style="7"/>
    <col min="12568" max="12569" width="5.7109375" style="7" customWidth="1"/>
    <col min="12570" max="12570" width="6.5703125" style="7" customWidth="1"/>
    <col min="12571" max="12571" width="24.85546875" style="7" customWidth="1"/>
    <col min="12572" max="12572" width="4.28515625" style="7" customWidth="1"/>
    <col min="12573" max="12573" width="8.28515625" style="7" customWidth="1"/>
    <col min="12574" max="12574" width="8.7109375" style="7" customWidth="1"/>
    <col min="12575" max="12800" width="9.140625" style="7"/>
    <col min="12801" max="12801" width="4.7109375" style="7" customWidth="1"/>
    <col min="12802" max="12802" width="5.28515625" style="7" customWidth="1"/>
    <col min="12803" max="12803" width="13" style="7" customWidth="1"/>
    <col min="12804" max="12804" width="35.7109375" style="7" customWidth="1"/>
    <col min="12805" max="12805" width="11.28515625" style="7" customWidth="1"/>
    <col min="12806" max="12806" width="5.85546875" style="7" customWidth="1"/>
    <col min="12807" max="12807" width="9.7109375" style="7" customWidth="1"/>
    <col min="12808" max="12809" width="11.28515625" style="7" customWidth="1"/>
    <col min="12810" max="12810" width="0" style="7" hidden="1" customWidth="1"/>
    <col min="12811" max="12811" width="7.42578125" style="7" customWidth="1"/>
    <col min="12812" max="12812" width="8.28515625" style="7" customWidth="1"/>
    <col min="12813" max="12813" width="8" style="7" customWidth="1"/>
    <col min="12814" max="12814" width="7" style="7" customWidth="1"/>
    <col min="12815" max="12815" width="3.5703125" style="7" customWidth="1"/>
    <col min="12816" max="12822" width="0" style="7" hidden="1" customWidth="1"/>
    <col min="12823" max="12823" width="9.140625" style="7"/>
    <col min="12824" max="12825" width="5.7109375" style="7" customWidth="1"/>
    <col min="12826" max="12826" width="6.5703125" style="7" customWidth="1"/>
    <col min="12827" max="12827" width="24.85546875" style="7" customWidth="1"/>
    <col min="12828" max="12828" width="4.28515625" style="7" customWidth="1"/>
    <col min="12829" max="12829" width="8.28515625" style="7" customWidth="1"/>
    <col min="12830" max="12830" width="8.7109375" style="7" customWidth="1"/>
    <col min="12831" max="13056" width="9.140625" style="7"/>
    <col min="13057" max="13057" width="4.7109375" style="7" customWidth="1"/>
    <col min="13058" max="13058" width="5.28515625" style="7" customWidth="1"/>
    <col min="13059" max="13059" width="13" style="7" customWidth="1"/>
    <col min="13060" max="13060" width="35.7109375" style="7" customWidth="1"/>
    <col min="13061" max="13061" width="11.28515625" style="7" customWidth="1"/>
    <col min="13062" max="13062" width="5.85546875" style="7" customWidth="1"/>
    <col min="13063" max="13063" width="9.7109375" style="7" customWidth="1"/>
    <col min="13064" max="13065" width="11.28515625" style="7" customWidth="1"/>
    <col min="13066" max="13066" width="0" style="7" hidden="1" customWidth="1"/>
    <col min="13067" max="13067" width="7.42578125" style="7" customWidth="1"/>
    <col min="13068" max="13068" width="8.28515625" style="7" customWidth="1"/>
    <col min="13069" max="13069" width="8" style="7" customWidth="1"/>
    <col min="13070" max="13070" width="7" style="7" customWidth="1"/>
    <col min="13071" max="13071" width="3.5703125" style="7" customWidth="1"/>
    <col min="13072" max="13078" width="0" style="7" hidden="1" customWidth="1"/>
    <col min="13079" max="13079" width="9.140625" style="7"/>
    <col min="13080" max="13081" width="5.7109375" style="7" customWidth="1"/>
    <col min="13082" max="13082" width="6.5703125" style="7" customWidth="1"/>
    <col min="13083" max="13083" width="24.85546875" style="7" customWidth="1"/>
    <col min="13084" max="13084" width="4.28515625" style="7" customWidth="1"/>
    <col min="13085" max="13085" width="8.28515625" style="7" customWidth="1"/>
    <col min="13086" max="13086" width="8.7109375" style="7" customWidth="1"/>
    <col min="13087" max="13312" width="9.140625" style="7"/>
    <col min="13313" max="13313" width="4.7109375" style="7" customWidth="1"/>
    <col min="13314" max="13314" width="5.28515625" style="7" customWidth="1"/>
    <col min="13315" max="13315" width="13" style="7" customWidth="1"/>
    <col min="13316" max="13316" width="35.7109375" style="7" customWidth="1"/>
    <col min="13317" max="13317" width="11.28515625" style="7" customWidth="1"/>
    <col min="13318" max="13318" width="5.85546875" style="7" customWidth="1"/>
    <col min="13319" max="13319" width="9.7109375" style="7" customWidth="1"/>
    <col min="13320" max="13321" width="11.28515625" style="7" customWidth="1"/>
    <col min="13322" max="13322" width="0" style="7" hidden="1" customWidth="1"/>
    <col min="13323" max="13323" width="7.42578125" style="7" customWidth="1"/>
    <col min="13324" max="13324" width="8.28515625" style="7" customWidth="1"/>
    <col min="13325" max="13325" width="8" style="7" customWidth="1"/>
    <col min="13326" max="13326" width="7" style="7" customWidth="1"/>
    <col min="13327" max="13327" width="3.5703125" style="7" customWidth="1"/>
    <col min="13328" max="13334" width="0" style="7" hidden="1" customWidth="1"/>
    <col min="13335" max="13335" width="9.140625" style="7"/>
    <col min="13336" max="13337" width="5.7109375" style="7" customWidth="1"/>
    <col min="13338" max="13338" width="6.5703125" style="7" customWidth="1"/>
    <col min="13339" max="13339" width="24.85546875" style="7" customWidth="1"/>
    <col min="13340" max="13340" width="4.28515625" style="7" customWidth="1"/>
    <col min="13341" max="13341" width="8.28515625" style="7" customWidth="1"/>
    <col min="13342" max="13342" width="8.7109375" style="7" customWidth="1"/>
    <col min="13343" max="13568" width="9.140625" style="7"/>
    <col min="13569" max="13569" width="4.7109375" style="7" customWidth="1"/>
    <col min="13570" max="13570" width="5.28515625" style="7" customWidth="1"/>
    <col min="13571" max="13571" width="13" style="7" customWidth="1"/>
    <col min="13572" max="13572" width="35.7109375" style="7" customWidth="1"/>
    <col min="13573" max="13573" width="11.28515625" style="7" customWidth="1"/>
    <col min="13574" max="13574" width="5.85546875" style="7" customWidth="1"/>
    <col min="13575" max="13575" width="9.7109375" style="7" customWidth="1"/>
    <col min="13576" max="13577" width="11.28515625" style="7" customWidth="1"/>
    <col min="13578" max="13578" width="0" style="7" hidden="1" customWidth="1"/>
    <col min="13579" max="13579" width="7.42578125" style="7" customWidth="1"/>
    <col min="13580" max="13580" width="8.28515625" style="7" customWidth="1"/>
    <col min="13581" max="13581" width="8" style="7" customWidth="1"/>
    <col min="13582" max="13582" width="7" style="7" customWidth="1"/>
    <col min="13583" max="13583" width="3.5703125" style="7" customWidth="1"/>
    <col min="13584" max="13590" width="0" style="7" hidden="1" customWidth="1"/>
    <col min="13591" max="13591" width="9.140625" style="7"/>
    <col min="13592" max="13593" width="5.7109375" style="7" customWidth="1"/>
    <col min="13594" max="13594" width="6.5703125" style="7" customWidth="1"/>
    <col min="13595" max="13595" width="24.85546875" style="7" customWidth="1"/>
    <col min="13596" max="13596" width="4.28515625" style="7" customWidth="1"/>
    <col min="13597" max="13597" width="8.28515625" style="7" customWidth="1"/>
    <col min="13598" max="13598" width="8.7109375" style="7" customWidth="1"/>
    <col min="13599" max="13824" width="9.140625" style="7"/>
    <col min="13825" max="13825" width="4.7109375" style="7" customWidth="1"/>
    <col min="13826" max="13826" width="5.28515625" style="7" customWidth="1"/>
    <col min="13827" max="13827" width="13" style="7" customWidth="1"/>
    <col min="13828" max="13828" width="35.7109375" style="7" customWidth="1"/>
    <col min="13829" max="13829" width="11.28515625" style="7" customWidth="1"/>
    <col min="13830" max="13830" width="5.85546875" style="7" customWidth="1"/>
    <col min="13831" max="13831" width="9.7109375" style="7" customWidth="1"/>
    <col min="13832" max="13833" width="11.28515625" style="7" customWidth="1"/>
    <col min="13834" max="13834" width="0" style="7" hidden="1" customWidth="1"/>
    <col min="13835" max="13835" width="7.42578125" style="7" customWidth="1"/>
    <col min="13836" max="13836" width="8.28515625" style="7" customWidth="1"/>
    <col min="13837" max="13837" width="8" style="7" customWidth="1"/>
    <col min="13838" max="13838" width="7" style="7" customWidth="1"/>
    <col min="13839" max="13839" width="3.5703125" style="7" customWidth="1"/>
    <col min="13840" max="13846" width="0" style="7" hidden="1" customWidth="1"/>
    <col min="13847" max="13847" width="9.140625" style="7"/>
    <col min="13848" max="13849" width="5.7109375" style="7" customWidth="1"/>
    <col min="13850" max="13850" width="6.5703125" style="7" customWidth="1"/>
    <col min="13851" max="13851" width="24.85546875" style="7" customWidth="1"/>
    <col min="13852" max="13852" width="4.28515625" style="7" customWidth="1"/>
    <col min="13853" max="13853" width="8.28515625" style="7" customWidth="1"/>
    <col min="13854" max="13854" width="8.7109375" style="7" customWidth="1"/>
    <col min="13855" max="14080" width="9.140625" style="7"/>
    <col min="14081" max="14081" width="4.7109375" style="7" customWidth="1"/>
    <col min="14082" max="14082" width="5.28515625" style="7" customWidth="1"/>
    <col min="14083" max="14083" width="13" style="7" customWidth="1"/>
    <col min="14084" max="14084" width="35.7109375" style="7" customWidth="1"/>
    <col min="14085" max="14085" width="11.28515625" style="7" customWidth="1"/>
    <col min="14086" max="14086" width="5.85546875" style="7" customWidth="1"/>
    <col min="14087" max="14087" width="9.7109375" style="7" customWidth="1"/>
    <col min="14088" max="14089" width="11.28515625" style="7" customWidth="1"/>
    <col min="14090" max="14090" width="0" style="7" hidden="1" customWidth="1"/>
    <col min="14091" max="14091" width="7.42578125" style="7" customWidth="1"/>
    <col min="14092" max="14092" width="8.28515625" style="7" customWidth="1"/>
    <col min="14093" max="14093" width="8" style="7" customWidth="1"/>
    <col min="14094" max="14094" width="7" style="7" customWidth="1"/>
    <col min="14095" max="14095" width="3.5703125" style="7" customWidth="1"/>
    <col min="14096" max="14102" width="0" style="7" hidden="1" customWidth="1"/>
    <col min="14103" max="14103" width="9.140625" style="7"/>
    <col min="14104" max="14105" width="5.7109375" style="7" customWidth="1"/>
    <col min="14106" max="14106" width="6.5703125" style="7" customWidth="1"/>
    <col min="14107" max="14107" width="24.85546875" style="7" customWidth="1"/>
    <col min="14108" max="14108" width="4.28515625" style="7" customWidth="1"/>
    <col min="14109" max="14109" width="8.28515625" style="7" customWidth="1"/>
    <col min="14110" max="14110" width="8.7109375" style="7" customWidth="1"/>
    <col min="14111" max="14336" width="9.140625" style="7"/>
    <col min="14337" max="14337" width="4.7109375" style="7" customWidth="1"/>
    <col min="14338" max="14338" width="5.28515625" style="7" customWidth="1"/>
    <col min="14339" max="14339" width="13" style="7" customWidth="1"/>
    <col min="14340" max="14340" width="35.7109375" style="7" customWidth="1"/>
    <col min="14341" max="14341" width="11.28515625" style="7" customWidth="1"/>
    <col min="14342" max="14342" width="5.85546875" style="7" customWidth="1"/>
    <col min="14343" max="14343" width="9.7109375" style="7" customWidth="1"/>
    <col min="14344" max="14345" width="11.28515625" style="7" customWidth="1"/>
    <col min="14346" max="14346" width="0" style="7" hidden="1" customWidth="1"/>
    <col min="14347" max="14347" width="7.42578125" style="7" customWidth="1"/>
    <col min="14348" max="14348" width="8.28515625" style="7" customWidth="1"/>
    <col min="14349" max="14349" width="8" style="7" customWidth="1"/>
    <col min="14350" max="14350" width="7" style="7" customWidth="1"/>
    <col min="14351" max="14351" width="3.5703125" style="7" customWidth="1"/>
    <col min="14352" max="14358" width="0" style="7" hidden="1" customWidth="1"/>
    <col min="14359" max="14359" width="9.140625" style="7"/>
    <col min="14360" max="14361" width="5.7109375" style="7" customWidth="1"/>
    <col min="14362" max="14362" width="6.5703125" style="7" customWidth="1"/>
    <col min="14363" max="14363" width="24.85546875" style="7" customWidth="1"/>
    <col min="14364" max="14364" width="4.28515625" style="7" customWidth="1"/>
    <col min="14365" max="14365" width="8.28515625" style="7" customWidth="1"/>
    <col min="14366" max="14366" width="8.7109375" style="7" customWidth="1"/>
    <col min="14367" max="14592" width="9.140625" style="7"/>
    <col min="14593" max="14593" width="4.7109375" style="7" customWidth="1"/>
    <col min="14594" max="14594" width="5.28515625" style="7" customWidth="1"/>
    <col min="14595" max="14595" width="13" style="7" customWidth="1"/>
    <col min="14596" max="14596" width="35.7109375" style="7" customWidth="1"/>
    <col min="14597" max="14597" width="11.28515625" style="7" customWidth="1"/>
    <col min="14598" max="14598" width="5.85546875" style="7" customWidth="1"/>
    <col min="14599" max="14599" width="9.7109375" style="7" customWidth="1"/>
    <col min="14600" max="14601" width="11.28515625" style="7" customWidth="1"/>
    <col min="14602" max="14602" width="0" style="7" hidden="1" customWidth="1"/>
    <col min="14603" max="14603" width="7.42578125" style="7" customWidth="1"/>
    <col min="14604" max="14604" width="8.28515625" style="7" customWidth="1"/>
    <col min="14605" max="14605" width="8" style="7" customWidth="1"/>
    <col min="14606" max="14606" width="7" style="7" customWidth="1"/>
    <col min="14607" max="14607" width="3.5703125" style="7" customWidth="1"/>
    <col min="14608" max="14614" width="0" style="7" hidden="1" customWidth="1"/>
    <col min="14615" max="14615" width="9.140625" style="7"/>
    <col min="14616" max="14617" width="5.7109375" style="7" customWidth="1"/>
    <col min="14618" max="14618" width="6.5703125" style="7" customWidth="1"/>
    <col min="14619" max="14619" width="24.85546875" style="7" customWidth="1"/>
    <col min="14620" max="14620" width="4.28515625" style="7" customWidth="1"/>
    <col min="14621" max="14621" width="8.28515625" style="7" customWidth="1"/>
    <col min="14622" max="14622" width="8.7109375" style="7" customWidth="1"/>
    <col min="14623" max="14848" width="9.140625" style="7"/>
    <col min="14849" max="14849" width="4.7109375" style="7" customWidth="1"/>
    <col min="14850" max="14850" width="5.28515625" style="7" customWidth="1"/>
    <col min="14851" max="14851" width="13" style="7" customWidth="1"/>
    <col min="14852" max="14852" width="35.7109375" style="7" customWidth="1"/>
    <col min="14853" max="14853" width="11.28515625" style="7" customWidth="1"/>
    <col min="14854" max="14854" width="5.85546875" style="7" customWidth="1"/>
    <col min="14855" max="14855" width="9.7109375" style="7" customWidth="1"/>
    <col min="14856" max="14857" width="11.28515625" style="7" customWidth="1"/>
    <col min="14858" max="14858" width="0" style="7" hidden="1" customWidth="1"/>
    <col min="14859" max="14859" width="7.42578125" style="7" customWidth="1"/>
    <col min="14860" max="14860" width="8.28515625" style="7" customWidth="1"/>
    <col min="14861" max="14861" width="8" style="7" customWidth="1"/>
    <col min="14862" max="14862" width="7" style="7" customWidth="1"/>
    <col min="14863" max="14863" width="3.5703125" style="7" customWidth="1"/>
    <col min="14864" max="14870" width="0" style="7" hidden="1" customWidth="1"/>
    <col min="14871" max="14871" width="9.140625" style="7"/>
    <col min="14872" max="14873" width="5.7109375" style="7" customWidth="1"/>
    <col min="14874" max="14874" width="6.5703125" style="7" customWidth="1"/>
    <col min="14875" max="14875" width="24.85546875" style="7" customWidth="1"/>
    <col min="14876" max="14876" width="4.28515625" style="7" customWidth="1"/>
    <col min="14877" max="14877" width="8.28515625" style="7" customWidth="1"/>
    <col min="14878" max="14878" width="8.7109375" style="7" customWidth="1"/>
    <col min="14879" max="15104" width="9.140625" style="7"/>
    <col min="15105" max="15105" width="4.7109375" style="7" customWidth="1"/>
    <col min="15106" max="15106" width="5.28515625" style="7" customWidth="1"/>
    <col min="15107" max="15107" width="13" style="7" customWidth="1"/>
    <col min="15108" max="15108" width="35.7109375" style="7" customWidth="1"/>
    <col min="15109" max="15109" width="11.28515625" style="7" customWidth="1"/>
    <col min="15110" max="15110" width="5.85546875" style="7" customWidth="1"/>
    <col min="15111" max="15111" width="9.7109375" style="7" customWidth="1"/>
    <col min="15112" max="15113" width="11.28515625" style="7" customWidth="1"/>
    <col min="15114" max="15114" width="0" style="7" hidden="1" customWidth="1"/>
    <col min="15115" max="15115" width="7.42578125" style="7" customWidth="1"/>
    <col min="15116" max="15116" width="8.28515625" style="7" customWidth="1"/>
    <col min="15117" max="15117" width="8" style="7" customWidth="1"/>
    <col min="15118" max="15118" width="7" style="7" customWidth="1"/>
    <col min="15119" max="15119" width="3.5703125" style="7" customWidth="1"/>
    <col min="15120" max="15126" width="0" style="7" hidden="1" customWidth="1"/>
    <col min="15127" max="15127" width="9.140625" style="7"/>
    <col min="15128" max="15129" width="5.7109375" style="7" customWidth="1"/>
    <col min="15130" max="15130" width="6.5703125" style="7" customWidth="1"/>
    <col min="15131" max="15131" width="24.85546875" style="7" customWidth="1"/>
    <col min="15132" max="15132" width="4.28515625" style="7" customWidth="1"/>
    <col min="15133" max="15133" width="8.28515625" style="7" customWidth="1"/>
    <col min="15134" max="15134" width="8.7109375" style="7" customWidth="1"/>
    <col min="15135" max="15360" width="9.140625" style="7"/>
    <col min="15361" max="15361" width="4.7109375" style="7" customWidth="1"/>
    <col min="15362" max="15362" width="5.28515625" style="7" customWidth="1"/>
    <col min="15363" max="15363" width="13" style="7" customWidth="1"/>
    <col min="15364" max="15364" width="35.7109375" style="7" customWidth="1"/>
    <col min="15365" max="15365" width="11.28515625" style="7" customWidth="1"/>
    <col min="15366" max="15366" width="5.85546875" style="7" customWidth="1"/>
    <col min="15367" max="15367" width="9.7109375" style="7" customWidth="1"/>
    <col min="15368" max="15369" width="11.28515625" style="7" customWidth="1"/>
    <col min="15370" max="15370" width="0" style="7" hidden="1" customWidth="1"/>
    <col min="15371" max="15371" width="7.42578125" style="7" customWidth="1"/>
    <col min="15372" max="15372" width="8.28515625" style="7" customWidth="1"/>
    <col min="15373" max="15373" width="8" style="7" customWidth="1"/>
    <col min="15374" max="15374" width="7" style="7" customWidth="1"/>
    <col min="15375" max="15375" width="3.5703125" style="7" customWidth="1"/>
    <col min="15376" max="15382" width="0" style="7" hidden="1" customWidth="1"/>
    <col min="15383" max="15383" width="9.140625" style="7"/>
    <col min="15384" max="15385" width="5.7109375" style="7" customWidth="1"/>
    <col min="15386" max="15386" width="6.5703125" style="7" customWidth="1"/>
    <col min="15387" max="15387" width="24.85546875" style="7" customWidth="1"/>
    <col min="15388" max="15388" width="4.28515625" style="7" customWidth="1"/>
    <col min="15389" max="15389" width="8.28515625" style="7" customWidth="1"/>
    <col min="15390" max="15390" width="8.7109375" style="7" customWidth="1"/>
    <col min="15391" max="15616" width="9.140625" style="7"/>
    <col min="15617" max="15617" width="4.7109375" style="7" customWidth="1"/>
    <col min="15618" max="15618" width="5.28515625" style="7" customWidth="1"/>
    <col min="15619" max="15619" width="13" style="7" customWidth="1"/>
    <col min="15620" max="15620" width="35.7109375" style="7" customWidth="1"/>
    <col min="15621" max="15621" width="11.28515625" style="7" customWidth="1"/>
    <col min="15622" max="15622" width="5.85546875" style="7" customWidth="1"/>
    <col min="15623" max="15623" width="9.7109375" style="7" customWidth="1"/>
    <col min="15624" max="15625" width="11.28515625" style="7" customWidth="1"/>
    <col min="15626" max="15626" width="0" style="7" hidden="1" customWidth="1"/>
    <col min="15627" max="15627" width="7.42578125" style="7" customWidth="1"/>
    <col min="15628" max="15628" width="8.28515625" style="7" customWidth="1"/>
    <col min="15629" max="15629" width="8" style="7" customWidth="1"/>
    <col min="15630" max="15630" width="7" style="7" customWidth="1"/>
    <col min="15631" max="15631" width="3.5703125" style="7" customWidth="1"/>
    <col min="15632" max="15638" width="0" style="7" hidden="1" customWidth="1"/>
    <col min="15639" max="15639" width="9.140625" style="7"/>
    <col min="15640" max="15641" width="5.7109375" style="7" customWidth="1"/>
    <col min="15642" max="15642" width="6.5703125" style="7" customWidth="1"/>
    <col min="15643" max="15643" width="24.85546875" style="7" customWidth="1"/>
    <col min="15644" max="15644" width="4.28515625" style="7" customWidth="1"/>
    <col min="15645" max="15645" width="8.28515625" style="7" customWidth="1"/>
    <col min="15646" max="15646" width="8.7109375" style="7" customWidth="1"/>
    <col min="15647" max="15872" width="9.140625" style="7"/>
    <col min="15873" max="15873" width="4.7109375" style="7" customWidth="1"/>
    <col min="15874" max="15874" width="5.28515625" style="7" customWidth="1"/>
    <col min="15875" max="15875" width="13" style="7" customWidth="1"/>
    <col min="15876" max="15876" width="35.7109375" style="7" customWidth="1"/>
    <col min="15877" max="15877" width="11.28515625" style="7" customWidth="1"/>
    <col min="15878" max="15878" width="5.85546875" style="7" customWidth="1"/>
    <col min="15879" max="15879" width="9.7109375" style="7" customWidth="1"/>
    <col min="15880" max="15881" width="11.28515625" style="7" customWidth="1"/>
    <col min="15882" max="15882" width="0" style="7" hidden="1" customWidth="1"/>
    <col min="15883" max="15883" width="7.42578125" style="7" customWidth="1"/>
    <col min="15884" max="15884" width="8.28515625" style="7" customWidth="1"/>
    <col min="15885" max="15885" width="8" style="7" customWidth="1"/>
    <col min="15886" max="15886" width="7" style="7" customWidth="1"/>
    <col min="15887" max="15887" width="3.5703125" style="7" customWidth="1"/>
    <col min="15888" max="15894" width="0" style="7" hidden="1" customWidth="1"/>
    <col min="15895" max="15895" width="9.140625" style="7"/>
    <col min="15896" max="15897" width="5.7109375" style="7" customWidth="1"/>
    <col min="15898" max="15898" width="6.5703125" style="7" customWidth="1"/>
    <col min="15899" max="15899" width="24.85546875" style="7" customWidth="1"/>
    <col min="15900" max="15900" width="4.28515625" style="7" customWidth="1"/>
    <col min="15901" max="15901" width="8.28515625" style="7" customWidth="1"/>
    <col min="15902" max="15902" width="8.7109375" style="7" customWidth="1"/>
    <col min="15903" max="16128" width="9.140625" style="7"/>
    <col min="16129" max="16129" width="4.7109375" style="7" customWidth="1"/>
    <col min="16130" max="16130" width="5.28515625" style="7" customWidth="1"/>
    <col min="16131" max="16131" width="13" style="7" customWidth="1"/>
    <col min="16132" max="16132" width="35.7109375" style="7" customWidth="1"/>
    <col min="16133" max="16133" width="11.28515625" style="7" customWidth="1"/>
    <col min="16134" max="16134" width="5.85546875" style="7" customWidth="1"/>
    <col min="16135" max="16135" width="9.7109375" style="7" customWidth="1"/>
    <col min="16136" max="16137" width="11.28515625" style="7" customWidth="1"/>
    <col min="16138" max="16138" width="0" style="7" hidden="1" customWidth="1"/>
    <col min="16139" max="16139" width="7.42578125" style="7" customWidth="1"/>
    <col min="16140" max="16140" width="8.28515625" style="7" customWidth="1"/>
    <col min="16141" max="16141" width="8" style="7" customWidth="1"/>
    <col min="16142" max="16142" width="7" style="7" customWidth="1"/>
    <col min="16143" max="16143" width="3.5703125" style="7" customWidth="1"/>
    <col min="16144" max="16150" width="0" style="7" hidden="1" customWidth="1"/>
    <col min="16151" max="16151" width="9.140625" style="7"/>
    <col min="16152" max="16153" width="5.7109375" style="7" customWidth="1"/>
    <col min="16154" max="16154" width="6.5703125" style="7" customWidth="1"/>
    <col min="16155" max="16155" width="24.85546875" style="7" customWidth="1"/>
    <col min="16156" max="16156" width="4.28515625" style="7" customWidth="1"/>
    <col min="16157" max="16157" width="8.28515625" style="7" customWidth="1"/>
    <col min="16158" max="16158" width="8.7109375" style="7" customWidth="1"/>
    <col min="16159" max="16384" width="9.140625" style="7"/>
  </cols>
  <sheetData>
    <row r="1" spans="1:30">
      <c r="A1" s="1" t="s">
        <v>0</v>
      </c>
      <c r="B1" s="2"/>
      <c r="C1" s="2"/>
      <c r="E1" s="2"/>
      <c r="H1" s="2"/>
      <c r="I1" s="1" t="s">
        <v>1</v>
      </c>
      <c r="L1" s="2"/>
      <c r="M1" s="2"/>
      <c r="N1" s="2"/>
      <c r="T1" s="2"/>
      <c r="U1" s="2"/>
      <c r="V1" s="2"/>
      <c r="W1" s="2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1" t="s">
        <v>7</v>
      </c>
      <c r="B2" s="2"/>
      <c r="C2" s="2"/>
      <c r="E2" s="2"/>
      <c r="H2" s="8"/>
      <c r="I2" s="1" t="s">
        <v>8</v>
      </c>
      <c r="L2" s="2"/>
      <c r="M2" s="2"/>
      <c r="N2" s="2"/>
      <c r="T2" s="2"/>
      <c r="U2" s="2"/>
      <c r="V2" s="2"/>
      <c r="W2" s="2"/>
      <c r="Z2" s="6" t="s">
        <v>9</v>
      </c>
      <c r="AA2" s="9" t="s">
        <v>10</v>
      </c>
      <c r="AB2" s="9" t="s">
        <v>11</v>
      </c>
      <c r="AC2" s="9"/>
      <c r="AD2" s="10"/>
    </row>
    <row r="3" spans="1:30">
      <c r="A3" s="1" t="s">
        <v>12</v>
      </c>
      <c r="B3" s="2"/>
      <c r="C3" s="2"/>
      <c r="E3" s="2"/>
      <c r="H3" s="2"/>
      <c r="I3" s="1" t="s">
        <v>229</v>
      </c>
      <c r="L3" s="2"/>
      <c r="M3" s="2"/>
      <c r="N3" s="2"/>
      <c r="T3" s="2"/>
      <c r="U3" s="2"/>
      <c r="V3" s="2"/>
      <c r="W3" s="2"/>
      <c r="Z3" s="6" t="s">
        <v>13</v>
      </c>
      <c r="AA3" s="9" t="s">
        <v>14</v>
      </c>
      <c r="AB3" s="9" t="s">
        <v>15</v>
      </c>
      <c r="AC3" s="9" t="s">
        <v>16</v>
      </c>
      <c r="AD3" s="10" t="s">
        <v>17</v>
      </c>
    </row>
    <row r="4" spans="1:30">
      <c r="A4" s="2"/>
      <c r="B4" s="2"/>
      <c r="C4" s="2"/>
      <c r="E4" s="2"/>
      <c r="G4" s="2"/>
      <c r="H4" s="2"/>
      <c r="I4" s="2"/>
      <c r="J4" s="2"/>
      <c r="K4" s="2"/>
      <c r="L4" s="2"/>
      <c r="M4" s="2"/>
      <c r="N4" s="2"/>
      <c r="T4" s="2"/>
      <c r="U4" s="2"/>
      <c r="V4" s="2"/>
      <c r="W4" s="2"/>
      <c r="Z4" s="6" t="s">
        <v>18</v>
      </c>
      <c r="AA4" s="9" t="s">
        <v>19</v>
      </c>
      <c r="AB4" s="9" t="s">
        <v>15</v>
      </c>
      <c r="AC4" s="9"/>
      <c r="AD4" s="10"/>
    </row>
    <row r="5" spans="1:30">
      <c r="A5" s="1" t="s">
        <v>742</v>
      </c>
      <c r="B5" s="2"/>
      <c r="C5" s="2"/>
      <c r="E5" s="2"/>
      <c r="G5" s="2"/>
      <c r="H5" s="2"/>
      <c r="I5" s="2"/>
      <c r="J5" s="2"/>
      <c r="K5" s="2"/>
      <c r="L5" s="2"/>
      <c r="M5" s="2"/>
      <c r="N5" s="2"/>
      <c r="T5" s="2"/>
      <c r="U5" s="2"/>
      <c r="V5" s="2"/>
      <c r="W5" s="2"/>
      <c r="Z5" s="6" t="s">
        <v>20</v>
      </c>
      <c r="AA5" s="9" t="s">
        <v>14</v>
      </c>
      <c r="AB5" s="9" t="s">
        <v>15</v>
      </c>
      <c r="AC5" s="9" t="s">
        <v>16</v>
      </c>
      <c r="AD5" s="10" t="s">
        <v>17</v>
      </c>
    </row>
    <row r="6" spans="1:30">
      <c r="A6" s="1" t="s">
        <v>393</v>
      </c>
      <c r="B6" s="2"/>
      <c r="C6" s="2"/>
      <c r="E6" s="2"/>
      <c r="G6" s="2"/>
      <c r="H6" s="2"/>
      <c r="I6" s="2"/>
      <c r="J6" s="2"/>
      <c r="K6" s="2"/>
      <c r="L6" s="2"/>
      <c r="M6" s="2"/>
      <c r="N6" s="2"/>
      <c r="T6" s="2"/>
      <c r="U6" s="2"/>
      <c r="V6" s="2"/>
      <c r="W6" s="2"/>
    </row>
    <row r="7" spans="1:30">
      <c r="A7" s="1"/>
      <c r="B7" s="2"/>
      <c r="C7" s="2"/>
      <c r="E7" s="2"/>
      <c r="G7" s="2"/>
      <c r="H7" s="2"/>
      <c r="I7" s="2"/>
      <c r="J7" s="2"/>
      <c r="K7" s="2"/>
      <c r="L7" s="2"/>
      <c r="M7" s="2"/>
      <c r="N7" s="2"/>
      <c r="T7" s="2"/>
      <c r="U7" s="2"/>
      <c r="V7" s="2"/>
      <c r="W7" s="2"/>
    </row>
    <row r="8" spans="1:30" ht="14.25" thickBot="1">
      <c r="A8" s="7" t="s">
        <v>21</v>
      </c>
      <c r="D8" s="13" t="str">
        <f>CONCATENATE(AA2," ",AB2," ",AC2," ",AD2)</f>
        <v xml:space="preserve">Prehľad rozpočtových nákladov v EUR  </v>
      </c>
      <c r="T8" s="2"/>
      <c r="U8" s="2"/>
      <c r="V8" s="2"/>
      <c r="W8" s="2"/>
    </row>
    <row r="9" spans="1:30" ht="13.5" thickTop="1">
      <c r="A9" s="14" t="s">
        <v>22</v>
      </c>
      <c r="B9" s="15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  <c r="I9" s="15" t="s">
        <v>30</v>
      </c>
      <c r="J9" s="15" t="s">
        <v>31</v>
      </c>
      <c r="K9" s="16" t="s">
        <v>32</v>
      </c>
      <c r="L9" s="17"/>
      <c r="M9" s="18" t="s">
        <v>33</v>
      </c>
      <c r="N9" s="17"/>
      <c r="O9" s="19" t="s">
        <v>34</v>
      </c>
      <c r="P9" s="20" t="s">
        <v>35</v>
      </c>
      <c r="Q9" s="21" t="s">
        <v>26</v>
      </c>
      <c r="R9" s="21" t="s">
        <v>26</v>
      </c>
      <c r="S9" s="22" t="s">
        <v>26</v>
      </c>
      <c r="T9" s="23" t="s">
        <v>36</v>
      </c>
      <c r="U9" s="23" t="s">
        <v>37</v>
      </c>
      <c r="V9" s="23" t="s">
        <v>38</v>
      </c>
      <c r="W9" s="2"/>
    </row>
    <row r="10" spans="1:30" ht="13.5" thickBot="1">
      <c r="A10" s="24" t="s">
        <v>39</v>
      </c>
      <c r="B10" s="25" t="s">
        <v>40</v>
      </c>
      <c r="C10" s="26"/>
      <c r="D10" s="25" t="s">
        <v>41</v>
      </c>
      <c r="E10" s="25" t="s">
        <v>42</v>
      </c>
      <c r="F10" s="25" t="s">
        <v>43</v>
      </c>
      <c r="G10" s="25" t="s">
        <v>44</v>
      </c>
      <c r="H10" s="25" t="s">
        <v>45</v>
      </c>
      <c r="I10" s="25" t="s">
        <v>46</v>
      </c>
      <c r="J10" s="25"/>
      <c r="K10" s="25" t="s">
        <v>28</v>
      </c>
      <c r="L10" s="25" t="s">
        <v>31</v>
      </c>
      <c r="M10" s="27" t="s">
        <v>28</v>
      </c>
      <c r="N10" s="25" t="s">
        <v>31</v>
      </c>
      <c r="O10" s="28" t="s">
        <v>47</v>
      </c>
      <c r="P10" s="29"/>
      <c r="Q10" s="30" t="s">
        <v>48</v>
      </c>
      <c r="R10" s="30" t="s">
        <v>49</v>
      </c>
      <c r="S10" s="31" t="s">
        <v>50</v>
      </c>
      <c r="T10" s="23" t="s">
        <v>51</v>
      </c>
      <c r="U10" s="23" t="s">
        <v>52</v>
      </c>
      <c r="V10" s="23" t="s">
        <v>53</v>
      </c>
      <c r="W10" s="32"/>
    </row>
    <row r="11" spans="1:30" ht="13.5" thickTop="1"/>
    <row r="12" spans="1:30">
      <c r="B12" s="34" t="s">
        <v>54</v>
      </c>
    </row>
    <row r="13" spans="1:30">
      <c r="B13" s="12" t="s">
        <v>55</v>
      </c>
    </row>
    <row r="14" spans="1:30">
      <c r="A14" s="33">
        <v>1</v>
      </c>
      <c r="B14" s="11" t="s">
        <v>231</v>
      </c>
      <c r="C14" s="12" t="s">
        <v>232</v>
      </c>
      <c r="D14" s="2" t="s">
        <v>233</v>
      </c>
      <c r="E14" s="5">
        <v>0.308</v>
      </c>
      <c r="F14" s="2" t="s">
        <v>234</v>
      </c>
      <c r="H14" s="3">
        <f>ROUND(E14*G14, 2)</f>
        <v>0</v>
      </c>
      <c r="J14" s="3">
        <f>ROUND(E14*G14, 2)</f>
        <v>0</v>
      </c>
      <c r="K14" s="4">
        <v>0.40872999999999998</v>
      </c>
      <c r="L14" s="4">
        <f>E14*K14</f>
        <v>0.12588884</v>
      </c>
      <c r="O14" s="2">
        <v>20</v>
      </c>
      <c r="P14" s="2" t="s">
        <v>60</v>
      </c>
      <c r="T14" s="32" t="s">
        <v>61</v>
      </c>
      <c r="U14" s="32" t="s">
        <v>61</v>
      </c>
      <c r="V14" s="32" t="s">
        <v>62</v>
      </c>
    </row>
    <row r="15" spans="1:30">
      <c r="D15" s="2" t="s">
        <v>394</v>
      </c>
    </row>
    <row r="16" spans="1:30">
      <c r="A16" s="33">
        <v>2</v>
      </c>
      <c r="B16" s="11" t="s">
        <v>106</v>
      </c>
      <c r="C16" s="12" t="s">
        <v>395</v>
      </c>
      <c r="D16" s="2" t="s">
        <v>396</v>
      </c>
      <c r="E16" s="5">
        <v>10</v>
      </c>
      <c r="F16" s="2" t="s">
        <v>84</v>
      </c>
      <c r="H16" s="3">
        <f t="shared" ref="H16:H21" si="0">ROUND(E16*G16, 2)</f>
        <v>0</v>
      </c>
      <c r="J16" s="3">
        <f t="shared" ref="J16:J21" si="1">ROUND(E16*G16, 2)</f>
        <v>0</v>
      </c>
      <c r="M16" s="5">
        <v>0.5</v>
      </c>
      <c r="N16" s="5">
        <f>E16*M16</f>
        <v>5</v>
      </c>
      <c r="O16" s="2">
        <v>20</v>
      </c>
      <c r="P16" s="2" t="s">
        <v>60</v>
      </c>
      <c r="T16" s="32" t="s">
        <v>61</v>
      </c>
      <c r="U16" s="32" t="s">
        <v>61</v>
      </c>
      <c r="V16" s="32" t="s">
        <v>62</v>
      </c>
    </row>
    <row r="17" spans="1:22">
      <c r="A17" s="33">
        <v>3</v>
      </c>
      <c r="B17" s="11" t="s">
        <v>106</v>
      </c>
      <c r="C17" s="12" t="s">
        <v>397</v>
      </c>
      <c r="D17" s="2" t="s">
        <v>398</v>
      </c>
      <c r="E17" s="5">
        <v>10</v>
      </c>
      <c r="F17" s="2" t="s">
        <v>84</v>
      </c>
      <c r="H17" s="3">
        <f t="shared" si="0"/>
        <v>0</v>
      </c>
      <c r="J17" s="3">
        <f t="shared" si="1"/>
        <v>0</v>
      </c>
      <c r="M17" s="5">
        <v>0.316</v>
      </c>
      <c r="N17" s="5">
        <f>E17*M17</f>
        <v>3.16</v>
      </c>
      <c r="O17" s="2">
        <v>20</v>
      </c>
      <c r="P17" s="2" t="s">
        <v>60</v>
      </c>
      <c r="T17" s="32" t="s">
        <v>61</v>
      </c>
      <c r="U17" s="32" t="s">
        <v>61</v>
      </c>
      <c r="V17" s="32" t="s">
        <v>62</v>
      </c>
    </row>
    <row r="18" spans="1:22">
      <c r="A18" s="33">
        <v>4</v>
      </c>
      <c r="B18" s="11" t="s">
        <v>56</v>
      </c>
      <c r="C18" s="12" t="s">
        <v>236</v>
      </c>
      <c r="D18" s="2" t="s">
        <v>237</v>
      </c>
      <c r="E18" s="5">
        <v>3</v>
      </c>
      <c r="F18" s="2" t="s">
        <v>190</v>
      </c>
      <c r="H18" s="3">
        <f t="shared" si="0"/>
        <v>0</v>
      </c>
      <c r="J18" s="3">
        <f t="shared" si="1"/>
        <v>0</v>
      </c>
      <c r="K18" s="4">
        <v>3.31E-3</v>
      </c>
      <c r="L18" s="4">
        <f>E18*K18</f>
        <v>9.9299999999999996E-3</v>
      </c>
      <c r="O18" s="2">
        <v>20</v>
      </c>
      <c r="P18" s="2" t="s">
        <v>60</v>
      </c>
      <c r="T18" s="32" t="s">
        <v>61</v>
      </c>
      <c r="U18" s="32" t="s">
        <v>61</v>
      </c>
      <c r="V18" s="32" t="s">
        <v>62</v>
      </c>
    </row>
    <row r="19" spans="1:22">
      <c r="A19" s="33">
        <v>5</v>
      </c>
      <c r="B19" s="11" t="s">
        <v>56</v>
      </c>
      <c r="C19" s="12" t="s">
        <v>238</v>
      </c>
      <c r="D19" s="2" t="s">
        <v>239</v>
      </c>
      <c r="E19" s="5">
        <v>1</v>
      </c>
      <c r="F19" s="2" t="s">
        <v>190</v>
      </c>
      <c r="H19" s="3">
        <f t="shared" si="0"/>
        <v>0</v>
      </c>
      <c r="J19" s="3">
        <f t="shared" si="1"/>
        <v>0</v>
      </c>
      <c r="K19" s="4">
        <v>3.3180000000000001E-2</v>
      </c>
      <c r="L19" s="4">
        <f>E19*K19</f>
        <v>3.3180000000000001E-2</v>
      </c>
      <c r="O19" s="2">
        <v>20</v>
      </c>
      <c r="P19" s="2" t="s">
        <v>60</v>
      </c>
      <c r="T19" s="32" t="s">
        <v>61</v>
      </c>
      <c r="U19" s="32" t="s">
        <v>61</v>
      </c>
      <c r="V19" s="32" t="s">
        <v>62</v>
      </c>
    </row>
    <row r="20" spans="1:22">
      <c r="A20" s="33">
        <v>6</v>
      </c>
      <c r="B20" s="11" t="s">
        <v>64</v>
      </c>
      <c r="C20" s="12" t="s">
        <v>240</v>
      </c>
      <c r="D20" s="2" t="s">
        <v>241</v>
      </c>
      <c r="E20" s="5">
        <v>4</v>
      </c>
      <c r="F20" s="2" t="s">
        <v>59</v>
      </c>
      <c r="H20" s="3">
        <f t="shared" si="0"/>
        <v>0</v>
      </c>
      <c r="J20" s="3">
        <f t="shared" si="1"/>
        <v>0</v>
      </c>
      <c r="O20" s="2">
        <v>20</v>
      </c>
      <c r="P20" s="2" t="s">
        <v>60</v>
      </c>
      <c r="T20" s="32" t="s">
        <v>61</v>
      </c>
      <c r="U20" s="32" t="s">
        <v>61</v>
      </c>
      <c r="V20" s="32" t="s">
        <v>62</v>
      </c>
    </row>
    <row r="21" spans="1:22">
      <c r="A21" s="33">
        <v>7</v>
      </c>
      <c r="B21" s="11" t="s">
        <v>64</v>
      </c>
      <c r="C21" s="12" t="s">
        <v>248</v>
      </c>
      <c r="D21" s="2" t="s">
        <v>249</v>
      </c>
      <c r="E21" s="5">
        <v>542.08000000000004</v>
      </c>
      <c r="F21" s="2" t="s">
        <v>59</v>
      </c>
      <c r="H21" s="3">
        <f t="shared" si="0"/>
        <v>0</v>
      </c>
      <c r="J21" s="3">
        <f t="shared" si="1"/>
        <v>0</v>
      </c>
      <c r="O21" s="2">
        <v>20</v>
      </c>
      <c r="P21" s="2" t="s">
        <v>60</v>
      </c>
      <c r="T21" s="32" t="s">
        <v>61</v>
      </c>
      <c r="U21" s="32" t="s">
        <v>61</v>
      </c>
      <c r="V21" s="32" t="s">
        <v>62</v>
      </c>
    </row>
    <row r="22" spans="1:22">
      <c r="D22" s="2" t="s">
        <v>399</v>
      </c>
    </row>
    <row r="23" spans="1:22">
      <c r="A23" s="33">
        <v>8</v>
      </c>
      <c r="B23" s="11" t="s">
        <v>56</v>
      </c>
      <c r="C23" s="12" t="s">
        <v>251</v>
      </c>
      <c r="D23" s="2" t="s">
        <v>252</v>
      </c>
      <c r="E23" s="5">
        <v>271.04000000000002</v>
      </c>
      <c r="F23" s="2" t="s">
        <v>59</v>
      </c>
      <c r="H23" s="3">
        <f>ROUND(E23*G23, 2)</f>
        <v>0</v>
      </c>
      <c r="J23" s="3">
        <f>ROUND(E23*G23, 2)</f>
        <v>0</v>
      </c>
      <c r="O23" s="2">
        <v>20</v>
      </c>
      <c r="P23" s="2" t="s">
        <v>60</v>
      </c>
      <c r="T23" s="32" t="s">
        <v>61</v>
      </c>
      <c r="U23" s="32" t="s">
        <v>61</v>
      </c>
      <c r="V23" s="32" t="s">
        <v>62</v>
      </c>
    </row>
    <row r="24" spans="1:22">
      <c r="D24" s="2" t="s">
        <v>400</v>
      </c>
    </row>
    <row r="25" spans="1:22">
      <c r="A25" s="33">
        <v>9</v>
      </c>
      <c r="B25" s="11" t="s">
        <v>56</v>
      </c>
      <c r="C25" s="12" t="s">
        <v>401</v>
      </c>
      <c r="D25" s="2" t="s">
        <v>402</v>
      </c>
      <c r="E25" s="5">
        <v>1355.2</v>
      </c>
      <c r="F25" s="2" t="s">
        <v>84</v>
      </c>
      <c r="H25" s="3">
        <f>ROUND(E25*G25, 2)</f>
        <v>0</v>
      </c>
      <c r="J25" s="3">
        <f>ROUND(E25*G25, 2)</f>
        <v>0</v>
      </c>
      <c r="K25" s="4">
        <v>6.2E-4</v>
      </c>
      <c r="L25" s="4">
        <f>E25*K25</f>
        <v>0.84022400000000008</v>
      </c>
      <c r="O25" s="2">
        <v>20</v>
      </c>
      <c r="P25" s="2" t="s">
        <v>60</v>
      </c>
      <c r="T25" s="32" t="s">
        <v>61</v>
      </c>
      <c r="U25" s="32" t="s">
        <v>61</v>
      </c>
      <c r="V25" s="32" t="s">
        <v>62</v>
      </c>
    </row>
    <row r="26" spans="1:22">
      <c r="D26" s="2" t="s">
        <v>403</v>
      </c>
    </row>
    <row r="27" spans="1:22">
      <c r="A27" s="33">
        <v>10</v>
      </c>
      <c r="B27" s="11" t="s">
        <v>56</v>
      </c>
      <c r="C27" s="12" t="s">
        <v>404</v>
      </c>
      <c r="D27" s="2" t="s">
        <v>405</v>
      </c>
      <c r="E27" s="5">
        <v>1355.2</v>
      </c>
      <c r="F27" s="2" t="s">
        <v>84</v>
      </c>
      <c r="H27" s="3">
        <f>ROUND(E27*G27, 2)</f>
        <v>0</v>
      </c>
      <c r="J27" s="3">
        <f>ROUND(E27*G27, 2)</f>
        <v>0</v>
      </c>
      <c r="O27" s="2">
        <v>20</v>
      </c>
      <c r="P27" s="2" t="s">
        <v>60</v>
      </c>
      <c r="T27" s="32" t="s">
        <v>61</v>
      </c>
      <c r="U27" s="32" t="s">
        <v>61</v>
      </c>
      <c r="V27" s="32" t="s">
        <v>62</v>
      </c>
    </row>
    <row r="28" spans="1:22">
      <c r="A28" s="33">
        <v>11</v>
      </c>
      <c r="B28" s="11" t="s">
        <v>64</v>
      </c>
      <c r="C28" s="12" t="s">
        <v>259</v>
      </c>
      <c r="D28" s="2" t="s">
        <v>260</v>
      </c>
      <c r="E28" s="5">
        <v>271.04000000000002</v>
      </c>
      <c r="F28" s="2" t="s">
        <v>59</v>
      </c>
      <c r="H28" s="3">
        <f>ROUND(E28*G28, 2)</f>
        <v>0</v>
      </c>
      <c r="J28" s="3">
        <f>ROUND(E28*G28, 2)</f>
        <v>0</v>
      </c>
      <c r="O28" s="2">
        <v>20</v>
      </c>
      <c r="P28" s="2" t="s">
        <v>60</v>
      </c>
      <c r="T28" s="32" t="s">
        <v>61</v>
      </c>
      <c r="U28" s="32" t="s">
        <v>61</v>
      </c>
      <c r="V28" s="32" t="s">
        <v>62</v>
      </c>
    </row>
    <row r="29" spans="1:22">
      <c r="D29" s="2" t="s">
        <v>406</v>
      </c>
    </row>
    <row r="30" spans="1:22">
      <c r="A30" s="33">
        <v>12</v>
      </c>
      <c r="B30" s="11" t="s">
        <v>56</v>
      </c>
      <c r="C30" s="12" t="s">
        <v>71</v>
      </c>
      <c r="D30" s="2" t="s">
        <v>72</v>
      </c>
      <c r="E30" s="5">
        <v>184.8</v>
      </c>
      <c r="F30" s="2" t="s">
        <v>59</v>
      </c>
      <c r="H30" s="3">
        <f>ROUND(E30*G30, 2)</f>
        <v>0</v>
      </c>
      <c r="J30" s="3">
        <f>ROUND(E30*G30, 2)</f>
        <v>0</v>
      </c>
      <c r="O30" s="2">
        <v>20</v>
      </c>
      <c r="P30" s="2" t="s">
        <v>60</v>
      </c>
      <c r="T30" s="32" t="s">
        <v>61</v>
      </c>
      <c r="U30" s="32" t="s">
        <v>61</v>
      </c>
      <c r="V30" s="32" t="s">
        <v>62</v>
      </c>
    </row>
    <row r="31" spans="1:22">
      <c r="D31" s="2" t="s">
        <v>407</v>
      </c>
    </row>
    <row r="32" spans="1:22">
      <c r="A32" s="33">
        <v>13</v>
      </c>
      <c r="B32" s="11" t="s">
        <v>56</v>
      </c>
      <c r="C32" s="12" t="s">
        <v>77</v>
      </c>
      <c r="D32" s="2" t="s">
        <v>78</v>
      </c>
      <c r="E32" s="5">
        <v>184.8</v>
      </c>
      <c r="F32" s="2" t="s">
        <v>59</v>
      </c>
      <c r="H32" s="3">
        <f>ROUND(E32*G32, 2)</f>
        <v>0</v>
      </c>
      <c r="J32" s="3">
        <f>ROUND(E32*G32, 2)</f>
        <v>0</v>
      </c>
      <c r="O32" s="2">
        <v>20</v>
      </c>
      <c r="P32" s="2" t="s">
        <v>60</v>
      </c>
      <c r="T32" s="32" t="s">
        <v>61</v>
      </c>
      <c r="U32" s="32" t="s">
        <v>61</v>
      </c>
      <c r="V32" s="32" t="s">
        <v>62</v>
      </c>
    </row>
    <row r="33" spans="1:22">
      <c r="A33" s="33">
        <v>14</v>
      </c>
      <c r="B33" s="11" t="s">
        <v>56</v>
      </c>
      <c r="C33" s="12" t="s">
        <v>79</v>
      </c>
      <c r="D33" s="2" t="s">
        <v>80</v>
      </c>
      <c r="E33" s="5">
        <v>357.28</v>
      </c>
      <c r="F33" s="2" t="s">
        <v>59</v>
      </c>
      <c r="H33" s="3">
        <f>ROUND(E33*G33, 2)</f>
        <v>0</v>
      </c>
      <c r="J33" s="3">
        <f>ROUND(E33*G33, 2)</f>
        <v>0</v>
      </c>
      <c r="O33" s="2">
        <v>20</v>
      </c>
      <c r="P33" s="2" t="s">
        <v>60</v>
      </c>
      <c r="T33" s="32" t="s">
        <v>61</v>
      </c>
      <c r="U33" s="32" t="s">
        <v>61</v>
      </c>
      <c r="V33" s="32" t="s">
        <v>62</v>
      </c>
    </row>
    <row r="34" spans="1:22">
      <c r="D34" s="2" t="s">
        <v>408</v>
      </c>
    </row>
    <row r="35" spans="1:22">
      <c r="A35" s="33">
        <v>15</v>
      </c>
      <c r="B35" s="11" t="s">
        <v>64</v>
      </c>
      <c r="C35" s="12" t="s">
        <v>264</v>
      </c>
      <c r="D35" s="2" t="s">
        <v>265</v>
      </c>
      <c r="E35" s="5">
        <v>147.84</v>
      </c>
      <c r="F35" s="2" t="s">
        <v>59</v>
      </c>
      <c r="H35" s="3">
        <f>ROUND(E35*G35, 2)</f>
        <v>0</v>
      </c>
      <c r="J35" s="3">
        <f>ROUND(E35*G35, 2)</f>
        <v>0</v>
      </c>
      <c r="O35" s="2">
        <v>20</v>
      </c>
      <c r="P35" s="2" t="s">
        <v>60</v>
      </c>
      <c r="T35" s="32" t="s">
        <v>61</v>
      </c>
      <c r="U35" s="32" t="s">
        <v>61</v>
      </c>
      <c r="V35" s="32" t="s">
        <v>62</v>
      </c>
    </row>
    <row r="36" spans="1:22">
      <c r="D36" s="2" t="s">
        <v>409</v>
      </c>
    </row>
    <row r="37" spans="1:22">
      <c r="A37" s="33">
        <v>16</v>
      </c>
      <c r="B37" s="11" t="s">
        <v>85</v>
      </c>
      <c r="C37" s="12" t="s">
        <v>267</v>
      </c>
      <c r="D37" s="2" t="s">
        <v>268</v>
      </c>
      <c r="E37" s="5">
        <v>147.84</v>
      </c>
      <c r="F37" s="2" t="s">
        <v>59</v>
      </c>
      <c r="I37" s="3">
        <f>ROUND(E37*G37, 2)</f>
        <v>0</v>
      </c>
      <c r="J37" s="3">
        <f>ROUND(E37*G37, 2)</f>
        <v>0</v>
      </c>
      <c r="K37" s="4">
        <v>1.67</v>
      </c>
      <c r="L37" s="4">
        <f>E37*K37</f>
        <v>246.89279999999999</v>
      </c>
      <c r="O37" s="2">
        <v>20</v>
      </c>
      <c r="P37" s="2" t="s">
        <v>60</v>
      </c>
      <c r="T37" s="32" t="s">
        <v>61</v>
      </c>
      <c r="U37" s="32" t="s">
        <v>61</v>
      </c>
      <c r="V37" s="32" t="s">
        <v>62</v>
      </c>
    </row>
    <row r="38" spans="1:22">
      <c r="D38" s="33" t="s">
        <v>98</v>
      </c>
      <c r="E38" s="35">
        <f>J38</f>
        <v>0</v>
      </c>
      <c r="H38" s="35">
        <f>SUM(H12:H37)</f>
        <v>0</v>
      </c>
      <c r="I38" s="35">
        <f>SUM(I12:I37)</f>
        <v>0</v>
      </c>
      <c r="J38" s="35">
        <f>SUM(J12:J37)</f>
        <v>0</v>
      </c>
      <c r="L38" s="36">
        <f>SUM(L12:L37)</f>
        <v>247.90202284</v>
      </c>
      <c r="N38" s="37">
        <f>SUM(N12:N37)</f>
        <v>8.16</v>
      </c>
    </row>
    <row r="40" spans="1:22">
      <c r="B40" s="12" t="s">
        <v>269</v>
      </c>
    </row>
    <row r="41" spans="1:22">
      <c r="A41" s="33">
        <v>17</v>
      </c>
      <c r="B41" s="11" t="s">
        <v>231</v>
      </c>
      <c r="C41" s="12" t="s">
        <v>270</v>
      </c>
      <c r="D41" s="2" t="s">
        <v>271</v>
      </c>
      <c r="E41" s="5">
        <v>36.96</v>
      </c>
      <c r="F41" s="2" t="s">
        <v>59</v>
      </c>
      <c r="H41" s="3">
        <f>ROUND(E41*G41, 2)</f>
        <v>0</v>
      </c>
      <c r="J41" s="3">
        <f>ROUND(E41*G41, 2)</f>
        <v>0</v>
      </c>
      <c r="K41" s="4">
        <v>1.8907700000000001</v>
      </c>
      <c r="L41" s="4">
        <f>E41*K41</f>
        <v>69.882859199999999</v>
      </c>
      <c r="O41" s="2">
        <v>20</v>
      </c>
      <c r="P41" s="2" t="s">
        <v>60</v>
      </c>
      <c r="T41" s="32" t="s">
        <v>61</v>
      </c>
      <c r="U41" s="32" t="s">
        <v>61</v>
      </c>
      <c r="V41" s="32" t="s">
        <v>62</v>
      </c>
    </row>
    <row r="42" spans="1:22">
      <c r="D42" s="2" t="s">
        <v>410</v>
      </c>
    </row>
    <row r="43" spans="1:22">
      <c r="D43" s="33" t="s">
        <v>279</v>
      </c>
      <c r="E43" s="35">
        <f>J43</f>
        <v>0</v>
      </c>
      <c r="H43" s="35">
        <f>SUM(H40:H42)</f>
        <v>0</v>
      </c>
      <c r="I43" s="35">
        <f>SUM(I40:I42)</f>
        <v>0</v>
      </c>
      <c r="J43" s="35">
        <f>SUM(J40:J42)</f>
        <v>0</v>
      </c>
      <c r="L43" s="36">
        <f>SUM(L40:L42)</f>
        <v>69.882859199999999</v>
      </c>
      <c r="N43" s="37">
        <f>SUM(N40:N42)</f>
        <v>0</v>
      </c>
    </row>
    <row r="45" spans="1:22">
      <c r="B45" s="12" t="s">
        <v>105</v>
      </c>
    </row>
    <row r="46" spans="1:22">
      <c r="A46" s="33">
        <v>18</v>
      </c>
      <c r="B46" s="11" t="s">
        <v>106</v>
      </c>
      <c r="C46" s="12" t="s">
        <v>411</v>
      </c>
      <c r="D46" s="2" t="s">
        <v>412</v>
      </c>
      <c r="E46" s="5">
        <v>2.2000000000000002</v>
      </c>
      <c r="F46" s="2" t="s">
        <v>59</v>
      </c>
      <c r="H46" s="3">
        <f>ROUND(E46*G46, 2)</f>
        <v>0</v>
      </c>
      <c r="J46" s="3">
        <f>ROUND(E46*G46, 2)</f>
        <v>0</v>
      </c>
      <c r="K46" s="4">
        <v>2.3101799999999999</v>
      </c>
      <c r="L46" s="4">
        <f>E46*K46</f>
        <v>5.0823960000000001</v>
      </c>
      <c r="O46" s="2">
        <v>20</v>
      </c>
      <c r="P46" s="2" t="s">
        <v>60</v>
      </c>
      <c r="T46" s="32" t="s">
        <v>61</v>
      </c>
      <c r="U46" s="32" t="s">
        <v>61</v>
      </c>
      <c r="V46" s="32" t="s">
        <v>62</v>
      </c>
    </row>
    <row r="47" spans="1:22">
      <c r="D47" s="2" t="s">
        <v>413</v>
      </c>
    </row>
    <row r="48" spans="1:22">
      <c r="A48" s="33">
        <v>19</v>
      </c>
      <c r="B48" s="11" t="s">
        <v>56</v>
      </c>
      <c r="C48" s="12" t="s">
        <v>414</v>
      </c>
      <c r="D48" s="2" t="s">
        <v>415</v>
      </c>
      <c r="E48" s="5">
        <v>20</v>
      </c>
      <c r="F48" s="2" t="s">
        <v>84</v>
      </c>
      <c r="H48" s="3">
        <f>ROUND(E48*G48, 2)</f>
        <v>0</v>
      </c>
      <c r="J48" s="3">
        <f>ROUND(E48*G48, 2)</f>
        <v>0</v>
      </c>
      <c r="K48" s="4">
        <v>0.17466999999999999</v>
      </c>
      <c r="L48" s="4">
        <f>E48*K48</f>
        <v>3.4933999999999998</v>
      </c>
      <c r="O48" s="2">
        <v>20</v>
      </c>
      <c r="P48" s="2" t="s">
        <v>60</v>
      </c>
      <c r="T48" s="32" t="s">
        <v>61</v>
      </c>
      <c r="U48" s="32" t="s">
        <v>61</v>
      </c>
      <c r="V48" s="32" t="s">
        <v>62</v>
      </c>
    </row>
    <row r="49" spans="1:28">
      <c r="A49" s="33">
        <v>20</v>
      </c>
      <c r="B49" s="11" t="s">
        <v>56</v>
      </c>
      <c r="C49" s="12" t="s">
        <v>416</v>
      </c>
      <c r="D49" s="2" t="s">
        <v>417</v>
      </c>
      <c r="E49" s="5">
        <v>10</v>
      </c>
      <c r="F49" s="2" t="s">
        <v>84</v>
      </c>
      <c r="H49" s="3">
        <f>ROUND(E49*G49, 2)</f>
        <v>0</v>
      </c>
      <c r="J49" s="3">
        <f>ROUND(E49*G49, 2)</f>
        <v>0</v>
      </c>
      <c r="K49" s="4">
        <v>6.0099999999999997E-3</v>
      </c>
      <c r="L49" s="4">
        <f>E49*K49</f>
        <v>6.0100000000000001E-2</v>
      </c>
      <c r="O49" s="2">
        <v>20</v>
      </c>
      <c r="P49" s="2" t="s">
        <v>60</v>
      </c>
      <c r="T49" s="32" t="s">
        <v>61</v>
      </c>
      <c r="U49" s="32" t="s">
        <v>61</v>
      </c>
      <c r="V49" s="32" t="s">
        <v>62</v>
      </c>
    </row>
    <row r="50" spans="1:28">
      <c r="D50" s="33" t="s">
        <v>153</v>
      </c>
      <c r="E50" s="35">
        <f>J50</f>
        <v>0</v>
      </c>
      <c r="H50" s="35">
        <f>SUM(H45:H49)</f>
        <v>0</v>
      </c>
      <c r="I50" s="35">
        <f>SUM(I45:I49)</f>
        <v>0</v>
      </c>
      <c r="J50" s="35">
        <f>SUM(J45:J49)</f>
        <v>0</v>
      </c>
      <c r="L50" s="36">
        <f>SUM(L45:L49)</f>
        <v>8.6358960000000007</v>
      </c>
      <c r="N50" s="37">
        <f>SUM(N45:N49)</f>
        <v>0</v>
      </c>
    </row>
    <row r="52" spans="1:28">
      <c r="B52" s="12" t="s">
        <v>280</v>
      </c>
    </row>
    <row r="53" spans="1:28">
      <c r="A53" s="33">
        <v>21</v>
      </c>
      <c r="B53" s="11" t="s">
        <v>231</v>
      </c>
      <c r="C53" s="12" t="s">
        <v>418</v>
      </c>
      <c r="D53" s="2" t="s">
        <v>419</v>
      </c>
      <c r="E53" s="5">
        <v>96</v>
      </c>
      <c r="F53" s="2" t="s">
        <v>190</v>
      </c>
      <c r="H53" s="3">
        <f>ROUND(E53*G53, 2)</f>
        <v>0</v>
      </c>
      <c r="J53" s="3">
        <f>ROUND(E53*G53, 2)</f>
        <v>0</v>
      </c>
      <c r="O53" s="2">
        <v>20</v>
      </c>
      <c r="P53" s="2" t="s">
        <v>60</v>
      </c>
      <c r="T53" s="32" t="s">
        <v>61</v>
      </c>
      <c r="U53" s="32" t="s">
        <v>61</v>
      </c>
      <c r="V53" s="32" t="s">
        <v>62</v>
      </c>
    </row>
    <row r="54" spans="1:28">
      <c r="A54" s="33">
        <v>22</v>
      </c>
      <c r="B54" s="11" t="s">
        <v>85</v>
      </c>
      <c r="C54" s="12" t="s">
        <v>420</v>
      </c>
      <c r="D54" s="2" t="s">
        <v>421</v>
      </c>
      <c r="E54" s="5">
        <v>20.986000000000001</v>
      </c>
      <c r="F54" s="2" t="s">
        <v>129</v>
      </c>
      <c r="I54" s="3">
        <f>ROUND(E54*G54, 2)</f>
        <v>0</v>
      </c>
      <c r="J54" s="3">
        <f>ROUND(E54*G54, 2)</f>
        <v>0</v>
      </c>
      <c r="K54" s="4">
        <v>7.4999999999999997E-3</v>
      </c>
      <c r="L54" s="4">
        <f>E54*K54</f>
        <v>0.15739500000000001</v>
      </c>
      <c r="O54" s="2">
        <v>20</v>
      </c>
      <c r="P54" s="2" t="s">
        <v>60</v>
      </c>
      <c r="T54" s="32" t="s">
        <v>61</v>
      </c>
      <c r="U54" s="32" t="s">
        <v>61</v>
      </c>
      <c r="V54" s="32" t="s">
        <v>62</v>
      </c>
    </row>
    <row r="55" spans="1:28">
      <c r="D55" s="2" t="s">
        <v>422</v>
      </c>
    </row>
    <row r="56" spans="1:28">
      <c r="A56" s="33">
        <v>23</v>
      </c>
      <c r="B56" s="11" t="s">
        <v>231</v>
      </c>
      <c r="C56" s="12" t="s">
        <v>423</v>
      </c>
      <c r="D56" s="2" t="s">
        <v>424</v>
      </c>
      <c r="E56" s="5">
        <v>212</v>
      </c>
      <c r="F56" s="2" t="s">
        <v>190</v>
      </c>
      <c r="H56" s="3">
        <f>ROUND(E56*G56, 2)</f>
        <v>0</v>
      </c>
      <c r="J56" s="3">
        <f>ROUND(E56*G56, 2)</f>
        <v>0</v>
      </c>
      <c r="O56" s="2">
        <v>20</v>
      </c>
      <c r="P56" s="2" t="s">
        <v>60</v>
      </c>
      <c r="T56" s="32" t="s">
        <v>61</v>
      </c>
      <c r="U56" s="32" t="s">
        <v>61</v>
      </c>
      <c r="V56" s="32" t="s">
        <v>62</v>
      </c>
    </row>
    <row r="57" spans="1:28" s="137" customFormat="1">
      <c r="A57" s="144">
        <v>24</v>
      </c>
      <c r="B57" s="143" t="s">
        <v>85</v>
      </c>
      <c r="C57" s="142" t="s">
        <v>425</v>
      </c>
      <c r="D57" s="141" t="s">
        <v>747</v>
      </c>
      <c r="E57" s="140">
        <v>46.343000000000004</v>
      </c>
      <c r="F57" s="141" t="s">
        <v>129</v>
      </c>
      <c r="G57" s="139"/>
      <c r="H57" s="139"/>
      <c r="I57" s="139">
        <f>ROUND(E57*G57, 2)</f>
        <v>0</v>
      </c>
      <c r="J57" s="139">
        <f>ROUND(E57*G57, 2)</f>
        <v>0</v>
      </c>
      <c r="K57" s="138">
        <v>6.08E-2</v>
      </c>
      <c r="L57" s="138">
        <f>E57*K57</f>
        <v>2.8176544000000003</v>
      </c>
      <c r="M57" s="140"/>
      <c r="N57" s="140"/>
      <c r="O57" s="141">
        <v>20</v>
      </c>
      <c r="P57" s="141" t="s">
        <v>60</v>
      </c>
      <c r="Q57" s="140"/>
      <c r="R57" s="140"/>
      <c r="S57" s="140"/>
      <c r="T57" s="136" t="s">
        <v>61</v>
      </c>
      <c r="U57" s="136" t="s">
        <v>61</v>
      </c>
      <c r="V57" s="136" t="s">
        <v>62</v>
      </c>
      <c r="W57" s="140"/>
      <c r="X57" s="141"/>
      <c r="Y57" s="141"/>
      <c r="Z57" s="141"/>
      <c r="AA57" s="141"/>
      <c r="AB57" s="141"/>
    </row>
    <row r="58" spans="1:28">
      <c r="D58" s="2" t="s">
        <v>426</v>
      </c>
    </row>
    <row r="59" spans="1:28">
      <c r="A59" s="33">
        <v>25</v>
      </c>
      <c r="B59" s="11" t="s">
        <v>231</v>
      </c>
      <c r="C59" s="12" t="s">
        <v>427</v>
      </c>
      <c r="D59" s="2" t="s">
        <v>428</v>
      </c>
      <c r="E59" s="5">
        <v>15</v>
      </c>
      <c r="F59" s="2" t="s">
        <v>129</v>
      </c>
      <c r="H59" s="3">
        <f>ROUND(E59*G59, 2)</f>
        <v>0</v>
      </c>
      <c r="J59" s="3">
        <f>ROUND(E59*G59, 2)</f>
        <v>0</v>
      </c>
      <c r="O59" s="2">
        <v>20</v>
      </c>
      <c r="P59" s="2" t="s">
        <v>60</v>
      </c>
      <c r="T59" s="32" t="s">
        <v>61</v>
      </c>
      <c r="U59" s="32" t="s">
        <v>61</v>
      </c>
      <c r="V59" s="32" t="s">
        <v>62</v>
      </c>
    </row>
    <row r="60" spans="1:28">
      <c r="A60" s="33">
        <v>26</v>
      </c>
      <c r="B60" s="11" t="s">
        <v>85</v>
      </c>
      <c r="C60" s="12" t="s">
        <v>429</v>
      </c>
      <c r="D60" s="2" t="s">
        <v>430</v>
      </c>
      <c r="E60" s="5">
        <v>15.225</v>
      </c>
      <c r="F60" s="2" t="s">
        <v>129</v>
      </c>
      <c r="I60" s="3">
        <f>ROUND(E60*G60, 2)</f>
        <v>0</v>
      </c>
      <c r="J60" s="3">
        <f>ROUND(E60*G60, 2)</f>
        <v>0</v>
      </c>
      <c r="K60" s="4">
        <v>9.2000000000000003E-4</v>
      </c>
      <c r="L60" s="4">
        <f>E60*K60</f>
        <v>1.4007E-2</v>
      </c>
      <c r="O60" s="2">
        <v>20</v>
      </c>
      <c r="P60" s="2" t="s">
        <v>60</v>
      </c>
      <c r="T60" s="32" t="s">
        <v>61</v>
      </c>
      <c r="U60" s="32" t="s">
        <v>61</v>
      </c>
      <c r="V60" s="32" t="s">
        <v>62</v>
      </c>
    </row>
    <row r="61" spans="1:28">
      <c r="D61" s="2" t="s">
        <v>431</v>
      </c>
    </row>
    <row r="62" spans="1:28">
      <c r="A62" s="33">
        <v>27</v>
      </c>
      <c r="B62" s="11" t="s">
        <v>231</v>
      </c>
      <c r="C62" s="12" t="s">
        <v>432</v>
      </c>
      <c r="D62" s="2" t="s">
        <v>433</v>
      </c>
      <c r="E62" s="5">
        <v>15</v>
      </c>
      <c r="F62" s="2" t="s">
        <v>129</v>
      </c>
      <c r="H62" s="3">
        <f>ROUND(E62*G62, 2)</f>
        <v>0</v>
      </c>
      <c r="J62" s="3">
        <f>ROUND(E62*G62, 2)</f>
        <v>0</v>
      </c>
      <c r="O62" s="2">
        <v>20</v>
      </c>
      <c r="P62" s="2" t="s">
        <v>60</v>
      </c>
      <c r="T62" s="32" t="s">
        <v>61</v>
      </c>
      <c r="U62" s="32" t="s">
        <v>61</v>
      </c>
      <c r="V62" s="32" t="s">
        <v>62</v>
      </c>
    </row>
    <row r="63" spans="1:28">
      <c r="A63" s="33">
        <v>28</v>
      </c>
      <c r="B63" s="11" t="s">
        <v>85</v>
      </c>
      <c r="C63" s="12" t="s">
        <v>434</v>
      </c>
      <c r="D63" s="2" t="s">
        <v>435</v>
      </c>
      <c r="E63" s="5">
        <v>15.225</v>
      </c>
      <c r="F63" s="2" t="s">
        <v>129</v>
      </c>
      <c r="I63" s="3">
        <f>ROUND(E63*G63, 2)</f>
        <v>0</v>
      </c>
      <c r="J63" s="3">
        <f>ROUND(E63*G63, 2)</f>
        <v>0</v>
      </c>
      <c r="K63" s="4">
        <v>3.5999999999999999E-3</v>
      </c>
      <c r="L63" s="4">
        <f>E63*K63</f>
        <v>5.4809999999999998E-2</v>
      </c>
      <c r="O63" s="2">
        <v>20</v>
      </c>
      <c r="P63" s="2" t="s">
        <v>60</v>
      </c>
      <c r="T63" s="32" t="s">
        <v>61</v>
      </c>
      <c r="U63" s="32" t="s">
        <v>61</v>
      </c>
      <c r="V63" s="32" t="s">
        <v>62</v>
      </c>
    </row>
    <row r="64" spans="1:28">
      <c r="D64" s="2" t="s">
        <v>431</v>
      </c>
    </row>
    <row r="65" spans="1:22">
      <c r="A65" s="33">
        <v>29</v>
      </c>
      <c r="B65" s="11" t="s">
        <v>231</v>
      </c>
      <c r="C65" s="12" t="s">
        <v>436</v>
      </c>
      <c r="D65" s="2" t="s">
        <v>437</v>
      </c>
      <c r="E65" s="5">
        <v>12</v>
      </c>
      <c r="F65" s="2" t="s">
        <v>129</v>
      </c>
      <c r="H65" s="3">
        <f>ROUND(E65*G65, 2)</f>
        <v>0</v>
      </c>
      <c r="J65" s="3">
        <f>ROUND(E65*G65, 2)</f>
        <v>0</v>
      </c>
      <c r="O65" s="2">
        <v>20</v>
      </c>
      <c r="P65" s="2" t="s">
        <v>60</v>
      </c>
      <c r="T65" s="32" t="s">
        <v>61</v>
      </c>
      <c r="U65" s="32" t="s">
        <v>61</v>
      </c>
      <c r="V65" s="32" t="s">
        <v>62</v>
      </c>
    </row>
    <row r="66" spans="1:22">
      <c r="A66" s="33">
        <v>30</v>
      </c>
      <c r="B66" s="11" t="s">
        <v>85</v>
      </c>
      <c r="C66" s="12" t="s">
        <v>438</v>
      </c>
      <c r="D66" s="2" t="s">
        <v>439</v>
      </c>
      <c r="E66" s="5">
        <v>12.18</v>
      </c>
      <c r="F66" s="2" t="s">
        <v>129</v>
      </c>
      <c r="I66" s="3">
        <f>ROUND(E66*G66, 2)</f>
        <v>0</v>
      </c>
      <c r="J66" s="3">
        <f>ROUND(E66*G66, 2)</f>
        <v>0</v>
      </c>
      <c r="K66" s="4">
        <v>2.8800000000000002E-3</v>
      </c>
      <c r="L66" s="4">
        <f>E66*K66</f>
        <v>3.5078400000000003E-2</v>
      </c>
      <c r="O66" s="2">
        <v>20</v>
      </c>
      <c r="P66" s="2" t="s">
        <v>60</v>
      </c>
      <c r="T66" s="32" t="s">
        <v>61</v>
      </c>
      <c r="U66" s="32" t="s">
        <v>61</v>
      </c>
      <c r="V66" s="32" t="s">
        <v>62</v>
      </c>
    </row>
    <row r="67" spans="1:22">
      <c r="D67" s="2" t="s">
        <v>440</v>
      </c>
    </row>
    <row r="68" spans="1:22">
      <c r="A68" s="33">
        <v>31</v>
      </c>
      <c r="B68" s="11" t="s">
        <v>231</v>
      </c>
      <c r="C68" s="12" t="s">
        <v>441</v>
      </c>
      <c r="D68" s="2" t="s">
        <v>442</v>
      </c>
      <c r="E68" s="5">
        <v>96</v>
      </c>
      <c r="F68" s="2" t="s">
        <v>190</v>
      </c>
      <c r="H68" s="3">
        <f>ROUND(E68*G68, 2)</f>
        <v>0</v>
      </c>
      <c r="J68" s="3">
        <f>ROUND(E68*G68, 2)</f>
        <v>0</v>
      </c>
      <c r="O68" s="2">
        <v>20</v>
      </c>
      <c r="P68" s="2" t="s">
        <v>60</v>
      </c>
      <c r="T68" s="32" t="s">
        <v>61</v>
      </c>
      <c r="U68" s="32" t="s">
        <v>61</v>
      </c>
      <c r="V68" s="32" t="s">
        <v>62</v>
      </c>
    </row>
    <row r="69" spans="1:22">
      <c r="A69" s="33">
        <v>32</v>
      </c>
      <c r="B69" s="11" t="s">
        <v>231</v>
      </c>
      <c r="C69" s="12" t="s">
        <v>443</v>
      </c>
      <c r="D69" s="2" t="s">
        <v>444</v>
      </c>
      <c r="E69" s="5">
        <v>212</v>
      </c>
      <c r="F69" s="2" t="s">
        <v>190</v>
      </c>
      <c r="H69" s="3">
        <f>ROUND(E69*G69, 2)</f>
        <v>0</v>
      </c>
      <c r="J69" s="3">
        <f>ROUND(E69*G69, 2)</f>
        <v>0</v>
      </c>
      <c r="O69" s="2">
        <v>20</v>
      </c>
      <c r="P69" s="2" t="s">
        <v>60</v>
      </c>
      <c r="T69" s="32" t="s">
        <v>61</v>
      </c>
      <c r="U69" s="32" t="s">
        <v>61</v>
      </c>
      <c r="V69" s="32" t="s">
        <v>62</v>
      </c>
    </row>
    <row r="70" spans="1:22">
      <c r="A70" s="33">
        <v>33</v>
      </c>
      <c r="B70" s="11" t="s">
        <v>231</v>
      </c>
      <c r="C70" s="12" t="s">
        <v>445</v>
      </c>
      <c r="D70" s="2" t="s">
        <v>446</v>
      </c>
      <c r="E70" s="5">
        <v>6</v>
      </c>
      <c r="F70" s="2" t="s">
        <v>129</v>
      </c>
      <c r="H70" s="3">
        <f>ROUND(E70*G70, 2)</f>
        <v>0</v>
      </c>
      <c r="J70" s="3">
        <f>ROUND(E70*G70, 2)</f>
        <v>0</v>
      </c>
      <c r="K70" s="4">
        <v>2.08507</v>
      </c>
      <c r="L70" s="4">
        <f>E70*K70</f>
        <v>12.51042</v>
      </c>
      <c r="O70" s="2">
        <v>20</v>
      </c>
      <c r="P70" s="2" t="s">
        <v>60</v>
      </c>
      <c r="T70" s="32" t="s">
        <v>61</v>
      </c>
      <c r="U70" s="32" t="s">
        <v>61</v>
      </c>
      <c r="V70" s="32" t="s">
        <v>62</v>
      </c>
    </row>
    <row r="71" spans="1:22">
      <c r="A71" s="33">
        <v>34</v>
      </c>
      <c r="B71" s="11" t="s">
        <v>85</v>
      </c>
      <c r="C71" s="12" t="s">
        <v>447</v>
      </c>
      <c r="D71" s="2" t="s">
        <v>448</v>
      </c>
      <c r="E71" s="5">
        <v>6.06</v>
      </c>
      <c r="F71" s="2" t="s">
        <v>129</v>
      </c>
      <c r="I71" s="3">
        <f>ROUND(E71*G71, 2)</f>
        <v>0</v>
      </c>
      <c r="J71" s="3">
        <f>ROUND(E71*G71, 2)</f>
        <v>0</v>
      </c>
      <c r="K71" s="4">
        <v>5.0999999999999997E-2</v>
      </c>
      <c r="L71" s="4">
        <f>E71*K71</f>
        <v>0.30905999999999995</v>
      </c>
      <c r="O71" s="2">
        <v>20</v>
      </c>
      <c r="P71" s="2" t="s">
        <v>60</v>
      </c>
      <c r="T71" s="32" t="s">
        <v>61</v>
      </c>
      <c r="U71" s="32" t="s">
        <v>61</v>
      </c>
      <c r="V71" s="32" t="s">
        <v>62</v>
      </c>
    </row>
    <row r="72" spans="1:22">
      <c r="D72" s="2" t="s">
        <v>449</v>
      </c>
    </row>
    <row r="73" spans="1:22">
      <c r="A73" s="33">
        <v>35</v>
      </c>
      <c r="B73" s="11" t="s">
        <v>85</v>
      </c>
      <c r="C73" s="12" t="s">
        <v>450</v>
      </c>
      <c r="D73" s="2" t="s">
        <v>451</v>
      </c>
      <c r="E73" s="5">
        <v>12.12</v>
      </c>
      <c r="F73" s="2" t="s">
        <v>129</v>
      </c>
      <c r="I73" s="3">
        <f>ROUND(E73*G73, 2)</f>
        <v>0</v>
      </c>
      <c r="J73" s="3">
        <f>ROUND(E73*G73, 2)</f>
        <v>0</v>
      </c>
      <c r="K73" s="4">
        <v>0.20499999999999999</v>
      </c>
      <c r="L73" s="4">
        <f>E73*K73</f>
        <v>2.4845999999999995</v>
      </c>
      <c r="O73" s="2">
        <v>20</v>
      </c>
      <c r="P73" s="2" t="s">
        <v>60</v>
      </c>
      <c r="T73" s="32" t="s">
        <v>61</v>
      </c>
      <c r="U73" s="32" t="s">
        <v>61</v>
      </c>
      <c r="V73" s="32" t="s">
        <v>62</v>
      </c>
    </row>
    <row r="74" spans="1:22">
      <c r="D74" s="2" t="s">
        <v>452</v>
      </c>
    </row>
    <row r="75" spans="1:22">
      <c r="A75" s="33">
        <v>36</v>
      </c>
      <c r="B75" s="11" t="s">
        <v>85</v>
      </c>
      <c r="C75" s="12" t="s">
        <v>453</v>
      </c>
      <c r="D75" s="2" t="s">
        <v>454</v>
      </c>
      <c r="E75" s="5">
        <v>6.06</v>
      </c>
      <c r="F75" s="2" t="s">
        <v>129</v>
      </c>
      <c r="I75" s="3">
        <f>ROUND(E75*G75, 2)</f>
        <v>0</v>
      </c>
      <c r="J75" s="3">
        <f>ROUND(E75*G75, 2)</f>
        <v>0</v>
      </c>
      <c r="K75" s="4">
        <v>0.4</v>
      </c>
      <c r="L75" s="4">
        <f>E75*K75</f>
        <v>2.4239999999999999</v>
      </c>
      <c r="O75" s="2">
        <v>20</v>
      </c>
      <c r="P75" s="2" t="s">
        <v>60</v>
      </c>
      <c r="T75" s="32" t="s">
        <v>61</v>
      </c>
      <c r="U75" s="32" t="s">
        <v>61</v>
      </c>
      <c r="V75" s="32" t="s">
        <v>62</v>
      </c>
    </row>
    <row r="76" spans="1:22">
      <c r="D76" s="2" t="s">
        <v>449</v>
      </c>
    </row>
    <row r="77" spans="1:22">
      <c r="A77" s="33">
        <v>37</v>
      </c>
      <c r="B77" s="11" t="s">
        <v>231</v>
      </c>
      <c r="C77" s="12" t="s">
        <v>455</v>
      </c>
      <c r="D77" s="2" t="s">
        <v>456</v>
      </c>
      <c r="E77" s="5">
        <v>15</v>
      </c>
      <c r="F77" s="2" t="s">
        <v>129</v>
      </c>
      <c r="H77" s="3">
        <f>ROUND(E77*G77, 2)</f>
        <v>0</v>
      </c>
      <c r="J77" s="3">
        <f>ROUND(E77*G77, 2)</f>
        <v>0</v>
      </c>
      <c r="K77" s="4">
        <v>5.4999999999999997E-3</v>
      </c>
      <c r="L77" s="4">
        <f>E77*K77</f>
        <v>8.249999999999999E-2</v>
      </c>
      <c r="O77" s="2">
        <v>20</v>
      </c>
      <c r="P77" s="2" t="s">
        <v>60</v>
      </c>
      <c r="T77" s="32" t="s">
        <v>61</v>
      </c>
      <c r="U77" s="32" t="s">
        <v>61</v>
      </c>
      <c r="V77" s="32" t="s">
        <v>62</v>
      </c>
    </row>
    <row r="78" spans="1:22">
      <c r="A78" s="33">
        <v>38</v>
      </c>
      <c r="B78" s="11" t="s">
        <v>85</v>
      </c>
      <c r="C78" s="12" t="s">
        <v>457</v>
      </c>
      <c r="D78" s="2" t="s">
        <v>458</v>
      </c>
      <c r="E78" s="5">
        <v>15</v>
      </c>
      <c r="F78" s="2" t="s">
        <v>129</v>
      </c>
      <c r="I78" s="3">
        <f>ROUND(E78*G78, 2)</f>
        <v>0</v>
      </c>
      <c r="J78" s="3">
        <f>ROUND(E78*G78, 2)</f>
        <v>0</v>
      </c>
      <c r="O78" s="2">
        <v>20</v>
      </c>
      <c r="P78" s="2" t="s">
        <v>60</v>
      </c>
      <c r="T78" s="32" t="s">
        <v>61</v>
      </c>
      <c r="U78" s="32" t="s">
        <v>61</v>
      </c>
      <c r="V78" s="32" t="s">
        <v>62</v>
      </c>
    </row>
    <row r="79" spans="1:22">
      <c r="A79" s="33">
        <v>39</v>
      </c>
      <c r="B79" s="11" t="s">
        <v>231</v>
      </c>
      <c r="C79" s="12" t="s">
        <v>459</v>
      </c>
      <c r="D79" s="2" t="s">
        <v>460</v>
      </c>
      <c r="E79" s="5">
        <v>6</v>
      </c>
      <c r="F79" s="2" t="s">
        <v>129</v>
      </c>
      <c r="H79" s="3">
        <f>ROUND(E79*G79, 2)</f>
        <v>0</v>
      </c>
      <c r="J79" s="3">
        <f>ROUND(E79*G79, 2)</f>
        <v>0</v>
      </c>
      <c r="K79" s="4">
        <v>7.0200000000000002E-3</v>
      </c>
      <c r="L79" s="4">
        <f>E79*K79</f>
        <v>4.2120000000000005E-2</v>
      </c>
      <c r="O79" s="2">
        <v>20</v>
      </c>
      <c r="P79" s="2" t="s">
        <v>60</v>
      </c>
      <c r="T79" s="32" t="s">
        <v>61</v>
      </c>
      <c r="U79" s="32" t="s">
        <v>61</v>
      </c>
      <c r="V79" s="32" t="s">
        <v>62</v>
      </c>
    </row>
    <row r="80" spans="1:22">
      <c r="A80" s="33">
        <v>40</v>
      </c>
      <c r="B80" s="11" t="s">
        <v>85</v>
      </c>
      <c r="C80" s="12" t="s">
        <v>461</v>
      </c>
      <c r="D80" s="2" t="s">
        <v>462</v>
      </c>
      <c r="E80" s="5">
        <v>6</v>
      </c>
      <c r="F80" s="2" t="s">
        <v>129</v>
      </c>
      <c r="I80" s="3">
        <f>ROUND(E80*G80, 2)</f>
        <v>0</v>
      </c>
      <c r="J80" s="3">
        <f>ROUND(E80*G80, 2)</f>
        <v>0</v>
      </c>
      <c r="K80" s="4">
        <v>0.158</v>
      </c>
      <c r="L80" s="4">
        <f>E80*K80</f>
        <v>0.94799999999999995</v>
      </c>
      <c r="O80" s="2">
        <v>20</v>
      </c>
      <c r="P80" s="2" t="s">
        <v>60</v>
      </c>
      <c r="T80" s="32" t="s">
        <v>61</v>
      </c>
      <c r="U80" s="32" t="s">
        <v>61</v>
      </c>
      <c r="V80" s="32" t="s">
        <v>62</v>
      </c>
    </row>
    <row r="81" spans="1:22">
      <c r="D81" s="33" t="s">
        <v>377</v>
      </c>
      <c r="E81" s="35">
        <f>J81</f>
        <v>0</v>
      </c>
      <c r="H81" s="35">
        <f>SUM(H52:H80)</f>
        <v>0</v>
      </c>
      <c r="I81" s="35">
        <f>SUM(I52:I80)</f>
        <v>0</v>
      </c>
      <c r="J81" s="35">
        <f>SUM(J52:J80)</f>
        <v>0</v>
      </c>
      <c r="L81" s="36">
        <f>SUM(L52:L80)</f>
        <v>21.879644800000001</v>
      </c>
      <c r="N81" s="37">
        <f>SUM(N52:N80)</f>
        <v>0</v>
      </c>
    </row>
    <row r="83" spans="1:22">
      <c r="B83" s="12" t="s">
        <v>154</v>
      </c>
    </row>
    <row r="84" spans="1:22">
      <c r="A84" s="33">
        <v>41</v>
      </c>
      <c r="B84" s="11" t="s">
        <v>56</v>
      </c>
      <c r="C84" s="12" t="s">
        <v>463</v>
      </c>
      <c r="D84" s="2" t="s">
        <v>464</v>
      </c>
      <c r="E84" s="5">
        <v>20</v>
      </c>
      <c r="F84" s="2" t="s">
        <v>190</v>
      </c>
      <c r="H84" s="3">
        <f>ROUND(E84*G84, 2)</f>
        <v>0</v>
      </c>
      <c r="J84" s="3">
        <f>ROUND(E84*G84, 2)</f>
        <v>0</v>
      </c>
      <c r="K84" s="4">
        <v>5.0000000000000002E-5</v>
      </c>
      <c r="L84" s="4">
        <f>E84*K84</f>
        <v>1E-3</v>
      </c>
      <c r="O84" s="2">
        <v>20</v>
      </c>
      <c r="P84" s="2" t="s">
        <v>60</v>
      </c>
      <c r="T84" s="32" t="s">
        <v>61</v>
      </c>
      <c r="U84" s="32" t="s">
        <v>61</v>
      </c>
      <c r="V84" s="32" t="s">
        <v>62</v>
      </c>
    </row>
    <row r="85" spans="1:22">
      <c r="A85" s="33">
        <v>42</v>
      </c>
      <c r="B85" s="11" t="s">
        <v>465</v>
      </c>
      <c r="C85" s="12" t="s">
        <v>466</v>
      </c>
      <c r="D85" s="2" t="s">
        <v>467</v>
      </c>
      <c r="E85" s="5">
        <v>3.16</v>
      </c>
      <c r="F85" s="2" t="s">
        <v>214</v>
      </c>
      <c r="H85" s="3">
        <f>ROUND(E85*G85, 2)</f>
        <v>0</v>
      </c>
      <c r="J85" s="3">
        <f>ROUND(E85*G85, 2)</f>
        <v>0</v>
      </c>
      <c r="O85" s="2">
        <v>20</v>
      </c>
      <c r="P85" s="2" t="s">
        <v>60</v>
      </c>
      <c r="T85" s="32" t="s">
        <v>61</v>
      </c>
      <c r="U85" s="32" t="s">
        <v>61</v>
      </c>
      <c r="V85" s="32" t="s">
        <v>62</v>
      </c>
    </row>
    <row r="86" spans="1:22">
      <c r="A86" s="33">
        <v>43</v>
      </c>
      <c r="B86" s="11" t="s">
        <v>465</v>
      </c>
      <c r="C86" s="12" t="s">
        <v>468</v>
      </c>
      <c r="D86" s="2" t="s">
        <v>469</v>
      </c>
      <c r="E86" s="5">
        <v>5</v>
      </c>
      <c r="F86" s="2" t="s">
        <v>214</v>
      </c>
      <c r="H86" s="3">
        <f>ROUND(E86*G86, 2)</f>
        <v>0</v>
      </c>
      <c r="J86" s="3">
        <f>ROUND(E86*G86, 2)</f>
        <v>0</v>
      </c>
      <c r="O86" s="2">
        <v>20</v>
      </c>
      <c r="P86" s="2" t="s">
        <v>60</v>
      </c>
      <c r="T86" s="32" t="s">
        <v>61</v>
      </c>
      <c r="U86" s="32" t="s">
        <v>61</v>
      </c>
      <c r="V86" s="32" t="s">
        <v>62</v>
      </c>
    </row>
    <row r="87" spans="1:22">
      <c r="A87" s="33">
        <v>44</v>
      </c>
      <c r="B87" s="11" t="s">
        <v>56</v>
      </c>
      <c r="C87" s="12" t="s">
        <v>470</v>
      </c>
      <c r="D87" s="2" t="s">
        <v>471</v>
      </c>
      <c r="E87" s="5">
        <v>8.16</v>
      </c>
      <c r="F87" s="2" t="s">
        <v>214</v>
      </c>
      <c r="H87" s="3">
        <f>ROUND(E87*G87, 2)</f>
        <v>0</v>
      </c>
      <c r="J87" s="3">
        <f>ROUND(E87*G87, 2)</f>
        <v>0</v>
      </c>
      <c r="O87" s="2">
        <v>20</v>
      </c>
      <c r="P87" s="2" t="s">
        <v>60</v>
      </c>
      <c r="T87" s="32" t="s">
        <v>61</v>
      </c>
      <c r="U87" s="32" t="s">
        <v>61</v>
      </c>
      <c r="V87" s="32" t="s">
        <v>62</v>
      </c>
    </row>
    <row r="88" spans="1:22">
      <c r="A88" s="33">
        <v>45</v>
      </c>
      <c r="B88" s="11" t="s">
        <v>56</v>
      </c>
      <c r="C88" s="12" t="s">
        <v>472</v>
      </c>
      <c r="D88" s="2" t="s">
        <v>473</v>
      </c>
      <c r="E88" s="5">
        <v>73.44</v>
      </c>
      <c r="F88" s="2" t="s">
        <v>214</v>
      </c>
      <c r="H88" s="3">
        <f>ROUND(E88*G88, 2)</f>
        <v>0</v>
      </c>
      <c r="J88" s="3">
        <f>ROUND(E88*G88, 2)</f>
        <v>0</v>
      </c>
      <c r="O88" s="2">
        <v>20</v>
      </c>
      <c r="P88" s="2" t="s">
        <v>60</v>
      </c>
      <c r="T88" s="32" t="s">
        <v>61</v>
      </c>
      <c r="U88" s="32" t="s">
        <v>61</v>
      </c>
      <c r="V88" s="32" t="s">
        <v>62</v>
      </c>
    </row>
    <row r="89" spans="1:22">
      <c r="D89" s="2" t="s">
        <v>474</v>
      </c>
    </row>
    <row r="90" spans="1:22">
      <c r="A90" s="33">
        <v>46</v>
      </c>
      <c r="B90" s="11" t="s">
        <v>231</v>
      </c>
      <c r="C90" s="12" t="s">
        <v>475</v>
      </c>
      <c r="D90" s="2" t="s">
        <v>476</v>
      </c>
      <c r="E90" s="5">
        <v>348.30099999999999</v>
      </c>
      <c r="F90" s="2" t="s">
        <v>214</v>
      </c>
      <c r="H90" s="3">
        <f>ROUND(E90*G90, 2)</f>
        <v>0</v>
      </c>
      <c r="J90" s="3">
        <f>ROUND(E90*G90, 2)</f>
        <v>0</v>
      </c>
      <c r="O90" s="2">
        <v>20</v>
      </c>
      <c r="P90" s="2" t="s">
        <v>60</v>
      </c>
      <c r="T90" s="32" t="s">
        <v>61</v>
      </c>
      <c r="U90" s="32" t="s">
        <v>61</v>
      </c>
      <c r="V90" s="32" t="s">
        <v>62</v>
      </c>
    </row>
    <row r="91" spans="1:22">
      <c r="D91" s="33" t="s">
        <v>226</v>
      </c>
      <c r="E91" s="35">
        <f>J91</f>
        <v>0</v>
      </c>
      <c r="H91" s="35">
        <f>SUM(H83:H90)</f>
        <v>0</v>
      </c>
      <c r="I91" s="35">
        <f>SUM(I83:I90)</f>
        <v>0</v>
      </c>
      <c r="J91" s="35">
        <f>SUM(J83:J90)</f>
        <v>0</v>
      </c>
      <c r="L91" s="36">
        <f>SUM(L83:L90)</f>
        <v>1E-3</v>
      </c>
      <c r="N91" s="37">
        <f>SUM(N83:N90)</f>
        <v>0</v>
      </c>
    </row>
    <row r="93" spans="1:22">
      <c r="D93" s="33" t="s">
        <v>227</v>
      </c>
      <c r="E93" s="35">
        <f>J93</f>
        <v>0</v>
      </c>
      <c r="H93" s="35">
        <f>+H38+H43+H50+H81+H91</f>
        <v>0</v>
      </c>
      <c r="I93" s="35">
        <f>+I38+I43+I50+I81+I91</f>
        <v>0</v>
      </c>
      <c r="J93" s="35">
        <f>+J38+J43+J50+J81+J91</f>
        <v>0</v>
      </c>
      <c r="L93" s="36">
        <f>+L38+L43+L50+L81+L91</f>
        <v>348.30142283999999</v>
      </c>
      <c r="N93" s="37">
        <f>+N38+N43+N50+N81+N91</f>
        <v>8.16</v>
      </c>
    </row>
    <row r="95" spans="1:22">
      <c r="D95" s="1" t="s">
        <v>228</v>
      </c>
      <c r="E95" s="35">
        <f>J95</f>
        <v>0</v>
      </c>
      <c r="H95" s="35">
        <f>+H93</f>
        <v>0</v>
      </c>
      <c r="I95" s="35">
        <f>+I93</f>
        <v>0</v>
      </c>
      <c r="J95" s="35">
        <f>+J93</f>
        <v>0</v>
      </c>
      <c r="L95" s="36">
        <f>+L93</f>
        <v>348.30142283999999</v>
      </c>
      <c r="N95" s="37">
        <f>+N93</f>
        <v>8.16</v>
      </c>
    </row>
  </sheetData>
  <printOptions horizontalCentered="1"/>
  <pageMargins left="0.4" right="0.34" top="0.62992125984251968" bottom="0.61" header="0.51181102362204722" footer="0.35433070866141736"/>
  <pageSetup paperSize="9" orientation="landscape" horizontalDpi="4294967294" verticalDpi="4294967294" r:id="rId1"/>
  <headerFooter alignWithMargins="0">
    <oddFooter>&amp;L&amp;"Arial Narrow,obyčejné"&amp;8tlačivo: ODIS B10&amp;R&amp;"Arial Narrow,obyčejné"&amp;8Strana&amp;"Arial,obyčejné"&amp;10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42727-BE19-4C8F-BF3D-C17E470A8A41}">
  <dimension ref="A1:AD102"/>
  <sheetViews>
    <sheetView showGridLines="0" workbookViewId="0">
      <pane ySplit="10" topLeftCell="A44" activePane="bottomLeft" state="frozen"/>
      <selection pane="bottomLeft" activeCell="A5" sqref="A5"/>
    </sheetView>
  </sheetViews>
  <sheetFormatPr defaultColWidth="9.140625" defaultRowHeight="12.75"/>
  <cols>
    <col min="1" max="1" width="4.7109375" style="33" customWidth="1"/>
    <col min="2" max="2" width="5.28515625" style="11" customWidth="1"/>
    <col min="3" max="3" width="13" style="12" customWidth="1"/>
    <col min="4" max="4" width="35.7109375" style="2" customWidth="1"/>
    <col min="5" max="5" width="11.28515625" style="5" customWidth="1"/>
    <col min="6" max="6" width="5.85546875" style="2" customWidth="1"/>
    <col min="7" max="7" width="9.7109375" style="3" customWidth="1"/>
    <col min="8" max="9" width="11.28515625" style="3" customWidth="1"/>
    <col min="10" max="10" width="8.28515625" style="3" hidden="1" customWidth="1"/>
    <col min="11" max="11" width="7.42578125" style="4" customWidth="1"/>
    <col min="12" max="12" width="8.28515625" style="4" customWidth="1"/>
    <col min="13" max="13" width="8" style="5" customWidth="1"/>
    <col min="14" max="14" width="7" style="5" customWidth="1"/>
    <col min="15" max="15" width="3.5703125" style="2" customWidth="1"/>
    <col min="16" max="16" width="12.7109375" style="2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2" customWidth="1"/>
    <col min="26" max="26" width="6.5703125" style="2" customWidth="1"/>
    <col min="27" max="27" width="24.85546875" style="2" customWidth="1"/>
    <col min="28" max="28" width="4.28515625" style="2" customWidth="1"/>
    <col min="29" max="29" width="8.28515625" style="7" customWidth="1"/>
    <col min="30" max="30" width="8.7109375" style="7" customWidth="1"/>
    <col min="31" max="256" width="9.140625" style="7"/>
    <col min="257" max="257" width="4.7109375" style="7" customWidth="1"/>
    <col min="258" max="258" width="5.28515625" style="7" customWidth="1"/>
    <col min="259" max="259" width="13" style="7" customWidth="1"/>
    <col min="260" max="260" width="35.7109375" style="7" customWidth="1"/>
    <col min="261" max="261" width="11.28515625" style="7" customWidth="1"/>
    <col min="262" max="262" width="5.85546875" style="7" customWidth="1"/>
    <col min="263" max="263" width="9.7109375" style="7" customWidth="1"/>
    <col min="264" max="265" width="11.28515625" style="7" customWidth="1"/>
    <col min="266" max="266" width="0" style="7" hidden="1" customWidth="1"/>
    <col min="267" max="267" width="7.42578125" style="7" customWidth="1"/>
    <col min="268" max="268" width="8.28515625" style="7" customWidth="1"/>
    <col min="269" max="269" width="8" style="7" customWidth="1"/>
    <col min="270" max="270" width="7" style="7" customWidth="1"/>
    <col min="271" max="271" width="3.5703125" style="7" customWidth="1"/>
    <col min="272" max="278" width="0" style="7" hidden="1" customWidth="1"/>
    <col min="279" max="279" width="9.140625" style="7"/>
    <col min="280" max="281" width="5.7109375" style="7" customWidth="1"/>
    <col min="282" max="282" width="6.5703125" style="7" customWidth="1"/>
    <col min="283" max="283" width="24.85546875" style="7" customWidth="1"/>
    <col min="284" max="284" width="4.28515625" style="7" customWidth="1"/>
    <col min="285" max="285" width="8.28515625" style="7" customWidth="1"/>
    <col min="286" max="286" width="8.7109375" style="7" customWidth="1"/>
    <col min="287" max="512" width="9.140625" style="7"/>
    <col min="513" max="513" width="4.7109375" style="7" customWidth="1"/>
    <col min="514" max="514" width="5.28515625" style="7" customWidth="1"/>
    <col min="515" max="515" width="13" style="7" customWidth="1"/>
    <col min="516" max="516" width="35.7109375" style="7" customWidth="1"/>
    <col min="517" max="517" width="11.28515625" style="7" customWidth="1"/>
    <col min="518" max="518" width="5.85546875" style="7" customWidth="1"/>
    <col min="519" max="519" width="9.7109375" style="7" customWidth="1"/>
    <col min="520" max="521" width="11.28515625" style="7" customWidth="1"/>
    <col min="522" max="522" width="0" style="7" hidden="1" customWidth="1"/>
    <col min="523" max="523" width="7.42578125" style="7" customWidth="1"/>
    <col min="524" max="524" width="8.28515625" style="7" customWidth="1"/>
    <col min="525" max="525" width="8" style="7" customWidth="1"/>
    <col min="526" max="526" width="7" style="7" customWidth="1"/>
    <col min="527" max="527" width="3.5703125" style="7" customWidth="1"/>
    <col min="528" max="534" width="0" style="7" hidden="1" customWidth="1"/>
    <col min="535" max="535" width="9.140625" style="7"/>
    <col min="536" max="537" width="5.7109375" style="7" customWidth="1"/>
    <col min="538" max="538" width="6.5703125" style="7" customWidth="1"/>
    <col min="539" max="539" width="24.85546875" style="7" customWidth="1"/>
    <col min="540" max="540" width="4.28515625" style="7" customWidth="1"/>
    <col min="541" max="541" width="8.28515625" style="7" customWidth="1"/>
    <col min="542" max="542" width="8.7109375" style="7" customWidth="1"/>
    <col min="543" max="768" width="9.140625" style="7"/>
    <col min="769" max="769" width="4.7109375" style="7" customWidth="1"/>
    <col min="770" max="770" width="5.28515625" style="7" customWidth="1"/>
    <col min="771" max="771" width="13" style="7" customWidth="1"/>
    <col min="772" max="772" width="35.7109375" style="7" customWidth="1"/>
    <col min="773" max="773" width="11.28515625" style="7" customWidth="1"/>
    <col min="774" max="774" width="5.85546875" style="7" customWidth="1"/>
    <col min="775" max="775" width="9.7109375" style="7" customWidth="1"/>
    <col min="776" max="777" width="11.28515625" style="7" customWidth="1"/>
    <col min="778" max="778" width="0" style="7" hidden="1" customWidth="1"/>
    <col min="779" max="779" width="7.42578125" style="7" customWidth="1"/>
    <col min="780" max="780" width="8.28515625" style="7" customWidth="1"/>
    <col min="781" max="781" width="8" style="7" customWidth="1"/>
    <col min="782" max="782" width="7" style="7" customWidth="1"/>
    <col min="783" max="783" width="3.5703125" style="7" customWidth="1"/>
    <col min="784" max="790" width="0" style="7" hidden="1" customWidth="1"/>
    <col min="791" max="791" width="9.140625" style="7"/>
    <col min="792" max="793" width="5.7109375" style="7" customWidth="1"/>
    <col min="794" max="794" width="6.5703125" style="7" customWidth="1"/>
    <col min="795" max="795" width="24.85546875" style="7" customWidth="1"/>
    <col min="796" max="796" width="4.28515625" style="7" customWidth="1"/>
    <col min="797" max="797" width="8.28515625" style="7" customWidth="1"/>
    <col min="798" max="798" width="8.7109375" style="7" customWidth="1"/>
    <col min="799" max="1024" width="9.140625" style="7"/>
    <col min="1025" max="1025" width="4.7109375" style="7" customWidth="1"/>
    <col min="1026" max="1026" width="5.28515625" style="7" customWidth="1"/>
    <col min="1027" max="1027" width="13" style="7" customWidth="1"/>
    <col min="1028" max="1028" width="35.7109375" style="7" customWidth="1"/>
    <col min="1029" max="1029" width="11.28515625" style="7" customWidth="1"/>
    <col min="1030" max="1030" width="5.85546875" style="7" customWidth="1"/>
    <col min="1031" max="1031" width="9.7109375" style="7" customWidth="1"/>
    <col min="1032" max="1033" width="11.28515625" style="7" customWidth="1"/>
    <col min="1034" max="1034" width="0" style="7" hidden="1" customWidth="1"/>
    <col min="1035" max="1035" width="7.42578125" style="7" customWidth="1"/>
    <col min="1036" max="1036" width="8.28515625" style="7" customWidth="1"/>
    <col min="1037" max="1037" width="8" style="7" customWidth="1"/>
    <col min="1038" max="1038" width="7" style="7" customWidth="1"/>
    <col min="1039" max="1039" width="3.5703125" style="7" customWidth="1"/>
    <col min="1040" max="1046" width="0" style="7" hidden="1" customWidth="1"/>
    <col min="1047" max="1047" width="9.140625" style="7"/>
    <col min="1048" max="1049" width="5.7109375" style="7" customWidth="1"/>
    <col min="1050" max="1050" width="6.5703125" style="7" customWidth="1"/>
    <col min="1051" max="1051" width="24.85546875" style="7" customWidth="1"/>
    <col min="1052" max="1052" width="4.28515625" style="7" customWidth="1"/>
    <col min="1053" max="1053" width="8.28515625" style="7" customWidth="1"/>
    <col min="1054" max="1054" width="8.7109375" style="7" customWidth="1"/>
    <col min="1055" max="1280" width="9.140625" style="7"/>
    <col min="1281" max="1281" width="4.7109375" style="7" customWidth="1"/>
    <col min="1282" max="1282" width="5.28515625" style="7" customWidth="1"/>
    <col min="1283" max="1283" width="13" style="7" customWidth="1"/>
    <col min="1284" max="1284" width="35.7109375" style="7" customWidth="1"/>
    <col min="1285" max="1285" width="11.28515625" style="7" customWidth="1"/>
    <col min="1286" max="1286" width="5.85546875" style="7" customWidth="1"/>
    <col min="1287" max="1287" width="9.7109375" style="7" customWidth="1"/>
    <col min="1288" max="1289" width="11.28515625" style="7" customWidth="1"/>
    <col min="1290" max="1290" width="0" style="7" hidden="1" customWidth="1"/>
    <col min="1291" max="1291" width="7.42578125" style="7" customWidth="1"/>
    <col min="1292" max="1292" width="8.28515625" style="7" customWidth="1"/>
    <col min="1293" max="1293" width="8" style="7" customWidth="1"/>
    <col min="1294" max="1294" width="7" style="7" customWidth="1"/>
    <col min="1295" max="1295" width="3.5703125" style="7" customWidth="1"/>
    <col min="1296" max="1302" width="0" style="7" hidden="1" customWidth="1"/>
    <col min="1303" max="1303" width="9.140625" style="7"/>
    <col min="1304" max="1305" width="5.7109375" style="7" customWidth="1"/>
    <col min="1306" max="1306" width="6.5703125" style="7" customWidth="1"/>
    <col min="1307" max="1307" width="24.85546875" style="7" customWidth="1"/>
    <col min="1308" max="1308" width="4.28515625" style="7" customWidth="1"/>
    <col min="1309" max="1309" width="8.28515625" style="7" customWidth="1"/>
    <col min="1310" max="1310" width="8.7109375" style="7" customWidth="1"/>
    <col min="1311" max="1536" width="9.140625" style="7"/>
    <col min="1537" max="1537" width="4.7109375" style="7" customWidth="1"/>
    <col min="1538" max="1538" width="5.28515625" style="7" customWidth="1"/>
    <col min="1539" max="1539" width="13" style="7" customWidth="1"/>
    <col min="1540" max="1540" width="35.7109375" style="7" customWidth="1"/>
    <col min="1541" max="1541" width="11.28515625" style="7" customWidth="1"/>
    <col min="1542" max="1542" width="5.85546875" style="7" customWidth="1"/>
    <col min="1543" max="1543" width="9.7109375" style="7" customWidth="1"/>
    <col min="1544" max="1545" width="11.28515625" style="7" customWidth="1"/>
    <col min="1546" max="1546" width="0" style="7" hidden="1" customWidth="1"/>
    <col min="1547" max="1547" width="7.42578125" style="7" customWidth="1"/>
    <col min="1548" max="1548" width="8.28515625" style="7" customWidth="1"/>
    <col min="1549" max="1549" width="8" style="7" customWidth="1"/>
    <col min="1550" max="1550" width="7" style="7" customWidth="1"/>
    <col min="1551" max="1551" width="3.5703125" style="7" customWidth="1"/>
    <col min="1552" max="1558" width="0" style="7" hidden="1" customWidth="1"/>
    <col min="1559" max="1559" width="9.140625" style="7"/>
    <col min="1560" max="1561" width="5.7109375" style="7" customWidth="1"/>
    <col min="1562" max="1562" width="6.5703125" style="7" customWidth="1"/>
    <col min="1563" max="1563" width="24.85546875" style="7" customWidth="1"/>
    <col min="1564" max="1564" width="4.28515625" style="7" customWidth="1"/>
    <col min="1565" max="1565" width="8.28515625" style="7" customWidth="1"/>
    <col min="1566" max="1566" width="8.7109375" style="7" customWidth="1"/>
    <col min="1567" max="1792" width="9.140625" style="7"/>
    <col min="1793" max="1793" width="4.7109375" style="7" customWidth="1"/>
    <col min="1794" max="1794" width="5.28515625" style="7" customWidth="1"/>
    <col min="1795" max="1795" width="13" style="7" customWidth="1"/>
    <col min="1796" max="1796" width="35.7109375" style="7" customWidth="1"/>
    <col min="1797" max="1797" width="11.28515625" style="7" customWidth="1"/>
    <col min="1798" max="1798" width="5.85546875" style="7" customWidth="1"/>
    <col min="1799" max="1799" width="9.7109375" style="7" customWidth="1"/>
    <col min="1800" max="1801" width="11.28515625" style="7" customWidth="1"/>
    <col min="1802" max="1802" width="0" style="7" hidden="1" customWidth="1"/>
    <col min="1803" max="1803" width="7.42578125" style="7" customWidth="1"/>
    <col min="1804" max="1804" width="8.28515625" style="7" customWidth="1"/>
    <col min="1805" max="1805" width="8" style="7" customWidth="1"/>
    <col min="1806" max="1806" width="7" style="7" customWidth="1"/>
    <col min="1807" max="1807" width="3.5703125" style="7" customWidth="1"/>
    <col min="1808" max="1814" width="0" style="7" hidden="1" customWidth="1"/>
    <col min="1815" max="1815" width="9.140625" style="7"/>
    <col min="1816" max="1817" width="5.7109375" style="7" customWidth="1"/>
    <col min="1818" max="1818" width="6.5703125" style="7" customWidth="1"/>
    <col min="1819" max="1819" width="24.85546875" style="7" customWidth="1"/>
    <col min="1820" max="1820" width="4.28515625" style="7" customWidth="1"/>
    <col min="1821" max="1821" width="8.28515625" style="7" customWidth="1"/>
    <col min="1822" max="1822" width="8.7109375" style="7" customWidth="1"/>
    <col min="1823" max="2048" width="9.140625" style="7"/>
    <col min="2049" max="2049" width="4.7109375" style="7" customWidth="1"/>
    <col min="2050" max="2050" width="5.28515625" style="7" customWidth="1"/>
    <col min="2051" max="2051" width="13" style="7" customWidth="1"/>
    <col min="2052" max="2052" width="35.7109375" style="7" customWidth="1"/>
    <col min="2053" max="2053" width="11.28515625" style="7" customWidth="1"/>
    <col min="2054" max="2054" width="5.85546875" style="7" customWidth="1"/>
    <col min="2055" max="2055" width="9.7109375" style="7" customWidth="1"/>
    <col min="2056" max="2057" width="11.28515625" style="7" customWidth="1"/>
    <col min="2058" max="2058" width="0" style="7" hidden="1" customWidth="1"/>
    <col min="2059" max="2059" width="7.42578125" style="7" customWidth="1"/>
    <col min="2060" max="2060" width="8.28515625" style="7" customWidth="1"/>
    <col min="2061" max="2061" width="8" style="7" customWidth="1"/>
    <col min="2062" max="2062" width="7" style="7" customWidth="1"/>
    <col min="2063" max="2063" width="3.5703125" style="7" customWidth="1"/>
    <col min="2064" max="2070" width="0" style="7" hidden="1" customWidth="1"/>
    <col min="2071" max="2071" width="9.140625" style="7"/>
    <col min="2072" max="2073" width="5.7109375" style="7" customWidth="1"/>
    <col min="2074" max="2074" width="6.5703125" style="7" customWidth="1"/>
    <col min="2075" max="2075" width="24.85546875" style="7" customWidth="1"/>
    <col min="2076" max="2076" width="4.28515625" style="7" customWidth="1"/>
    <col min="2077" max="2077" width="8.28515625" style="7" customWidth="1"/>
    <col min="2078" max="2078" width="8.7109375" style="7" customWidth="1"/>
    <col min="2079" max="2304" width="9.140625" style="7"/>
    <col min="2305" max="2305" width="4.7109375" style="7" customWidth="1"/>
    <col min="2306" max="2306" width="5.28515625" style="7" customWidth="1"/>
    <col min="2307" max="2307" width="13" style="7" customWidth="1"/>
    <col min="2308" max="2308" width="35.7109375" style="7" customWidth="1"/>
    <col min="2309" max="2309" width="11.28515625" style="7" customWidth="1"/>
    <col min="2310" max="2310" width="5.85546875" style="7" customWidth="1"/>
    <col min="2311" max="2311" width="9.7109375" style="7" customWidth="1"/>
    <col min="2312" max="2313" width="11.28515625" style="7" customWidth="1"/>
    <col min="2314" max="2314" width="0" style="7" hidden="1" customWidth="1"/>
    <col min="2315" max="2315" width="7.42578125" style="7" customWidth="1"/>
    <col min="2316" max="2316" width="8.28515625" style="7" customWidth="1"/>
    <col min="2317" max="2317" width="8" style="7" customWidth="1"/>
    <col min="2318" max="2318" width="7" style="7" customWidth="1"/>
    <col min="2319" max="2319" width="3.5703125" style="7" customWidth="1"/>
    <col min="2320" max="2326" width="0" style="7" hidden="1" customWidth="1"/>
    <col min="2327" max="2327" width="9.140625" style="7"/>
    <col min="2328" max="2329" width="5.7109375" style="7" customWidth="1"/>
    <col min="2330" max="2330" width="6.5703125" style="7" customWidth="1"/>
    <col min="2331" max="2331" width="24.85546875" style="7" customWidth="1"/>
    <col min="2332" max="2332" width="4.28515625" style="7" customWidth="1"/>
    <col min="2333" max="2333" width="8.28515625" style="7" customWidth="1"/>
    <col min="2334" max="2334" width="8.7109375" style="7" customWidth="1"/>
    <col min="2335" max="2560" width="9.140625" style="7"/>
    <col min="2561" max="2561" width="4.7109375" style="7" customWidth="1"/>
    <col min="2562" max="2562" width="5.28515625" style="7" customWidth="1"/>
    <col min="2563" max="2563" width="13" style="7" customWidth="1"/>
    <col min="2564" max="2564" width="35.7109375" style="7" customWidth="1"/>
    <col min="2565" max="2565" width="11.28515625" style="7" customWidth="1"/>
    <col min="2566" max="2566" width="5.85546875" style="7" customWidth="1"/>
    <col min="2567" max="2567" width="9.7109375" style="7" customWidth="1"/>
    <col min="2568" max="2569" width="11.28515625" style="7" customWidth="1"/>
    <col min="2570" max="2570" width="0" style="7" hidden="1" customWidth="1"/>
    <col min="2571" max="2571" width="7.42578125" style="7" customWidth="1"/>
    <col min="2572" max="2572" width="8.28515625" style="7" customWidth="1"/>
    <col min="2573" max="2573" width="8" style="7" customWidth="1"/>
    <col min="2574" max="2574" width="7" style="7" customWidth="1"/>
    <col min="2575" max="2575" width="3.5703125" style="7" customWidth="1"/>
    <col min="2576" max="2582" width="0" style="7" hidden="1" customWidth="1"/>
    <col min="2583" max="2583" width="9.140625" style="7"/>
    <col min="2584" max="2585" width="5.7109375" style="7" customWidth="1"/>
    <col min="2586" max="2586" width="6.5703125" style="7" customWidth="1"/>
    <col min="2587" max="2587" width="24.85546875" style="7" customWidth="1"/>
    <col min="2588" max="2588" width="4.28515625" style="7" customWidth="1"/>
    <col min="2589" max="2589" width="8.28515625" style="7" customWidth="1"/>
    <col min="2590" max="2590" width="8.7109375" style="7" customWidth="1"/>
    <col min="2591" max="2816" width="9.140625" style="7"/>
    <col min="2817" max="2817" width="4.7109375" style="7" customWidth="1"/>
    <col min="2818" max="2818" width="5.28515625" style="7" customWidth="1"/>
    <col min="2819" max="2819" width="13" style="7" customWidth="1"/>
    <col min="2820" max="2820" width="35.7109375" style="7" customWidth="1"/>
    <col min="2821" max="2821" width="11.28515625" style="7" customWidth="1"/>
    <col min="2822" max="2822" width="5.85546875" style="7" customWidth="1"/>
    <col min="2823" max="2823" width="9.7109375" style="7" customWidth="1"/>
    <col min="2824" max="2825" width="11.28515625" style="7" customWidth="1"/>
    <col min="2826" max="2826" width="0" style="7" hidden="1" customWidth="1"/>
    <col min="2827" max="2827" width="7.42578125" style="7" customWidth="1"/>
    <col min="2828" max="2828" width="8.28515625" style="7" customWidth="1"/>
    <col min="2829" max="2829" width="8" style="7" customWidth="1"/>
    <col min="2830" max="2830" width="7" style="7" customWidth="1"/>
    <col min="2831" max="2831" width="3.5703125" style="7" customWidth="1"/>
    <col min="2832" max="2838" width="0" style="7" hidden="1" customWidth="1"/>
    <col min="2839" max="2839" width="9.140625" style="7"/>
    <col min="2840" max="2841" width="5.7109375" style="7" customWidth="1"/>
    <col min="2842" max="2842" width="6.5703125" style="7" customWidth="1"/>
    <col min="2843" max="2843" width="24.85546875" style="7" customWidth="1"/>
    <col min="2844" max="2844" width="4.28515625" style="7" customWidth="1"/>
    <col min="2845" max="2845" width="8.28515625" style="7" customWidth="1"/>
    <col min="2846" max="2846" width="8.7109375" style="7" customWidth="1"/>
    <col min="2847" max="3072" width="9.140625" style="7"/>
    <col min="3073" max="3073" width="4.7109375" style="7" customWidth="1"/>
    <col min="3074" max="3074" width="5.28515625" style="7" customWidth="1"/>
    <col min="3075" max="3075" width="13" style="7" customWidth="1"/>
    <col min="3076" max="3076" width="35.7109375" style="7" customWidth="1"/>
    <col min="3077" max="3077" width="11.28515625" style="7" customWidth="1"/>
    <col min="3078" max="3078" width="5.85546875" style="7" customWidth="1"/>
    <col min="3079" max="3079" width="9.7109375" style="7" customWidth="1"/>
    <col min="3080" max="3081" width="11.28515625" style="7" customWidth="1"/>
    <col min="3082" max="3082" width="0" style="7" hidden="1" customWidth="1"/>
    <col min="3083" max="3083" width="7.42578125" style="7" customWidth="1"/>
    <col min="3084" max="3084" width="8.28515625" style="7" customWidth="1"/>
    <col min="3085" max="3085" width="8" style="7" customWidth="1"/>
    <col min="3086" max="3086" width="7" style="7" customWidth="1"/>
    <col min="3087" max="3087" width="3.5703125" style="7" customWidth="1"/>
    <col min="3088" max="3094" width="0" style="7" hidden="1" customWidth="1"/>
    <col min="3095" max="3095" width="9.140625" style="7"/>
    <col min="3096" max="3097" width="5.7109375" style="7" customWidth="1"/>
    <col min="3098" max="3098" width="6.5703125" style="7" customWidth="1"/>
    <col min="3099" max="3099" width="24.85546875" style="7" customWidth="1"/>
    <col min="3100" max="3100" width="4.28515625" style="7" customWidth="1"/>
    <col min="3101" max="3101" width="8.28515625" style="7" customWidth="1"/>
    <col min="3102" max="3102" width="8.7109375" style="7" customWidth="1"/>
    <col min="3103" max="3328" width="9.140625" style="7"/>
    <col min="3329" max="3329" width="4.7109375" style="7" customWidth="1"/>
    <col min="3330" max="3330" width="5.28515625" style="7" customWidth="1"/>
    <col min="3331" max="3331" width="13" style="7" customWidth="1"/>
    <col min="3332" max="3332" width="35.7109375" style="7" customWidth="1"/>
    <col min="3333" max="3333" width="11.28515625" style="7" customWidth="1"/>
    <col min="3334" max="3334" width="5.85546875" style="7" customWidth="1"/>
    <col min="3335" max="3335" width="9.7109375" style="7" customWidth="1"/>
    <col min="3336" max="3337" width="11.28515625" style="7" customWidth="1"/>
    <col min="3338" max="3338" width="0" style="7" hidden="1" customWidth="1"/>
    <col min="3339" max="3339" width="7.42578125" style="7" customWidth="1"/>
    <col min="3340" max="3340" width="8.28515625" style="7" customWidth="1"/>
    <col min="3341" max="3341" width="8" style="7" customWidth="1"/>
    <col min="3342" max="3342" width="7" style="7" customWidth="1"/>
    <col min="3343" max="3343" width="3.5703125" style="7" customWidth="1"/>
    <col min="3344" max="3350" width="0" style="7" hidden="1" customWidth="1"/>
    <col min="3351" max="3351" width="9.140625" style="7"/>
    <col min="3352" max="3353" width="5.7109375" style="7" customWidth="1"/>
    <col min="3354" max="3354" width="6.5703125" style="7" customWidth="1"/>
    <col min="3355" max="3355" width="24.85546875" style="7" customWidth="1"/>
    <col min="3356" max="3356" width="4.28515625" style="7" customWidth="1"/>
    <col min="3357" max="3357" width="8.28515625" style="7" customWidth="1"/>
    <col min="3358" max="3358" width="8.7109375" style="7" customWidth="1"/>
    <col min="3359" max="3584" width="9.140625" style="7"/>
    <col min="3585" max="3585" width="4.7109375" style="7" customWidth="1"/>
    <col min="3586" max="3586" width="5.28515625" style="7" customWidth="1"/>
    <col min="3587" max="3587" width="13" style="7" customWidth="1"/>
    <col min="3588" max="3588" width="35.7109375" style="7" customWidth="1"/>
    <col min="3589" max="3589" width="11.28515625" style="7" customWidth="1"/>
    <col min="3590" max="3590" width="5.85546875" style="7" customWidth="1"/>
    <col min="3591" max="3591" width="9.7109375" style="7" customWidth="1"/>
    <col min="3592" max="3593" width="11.28515625" style="7" customWidth="1"/>
    <col min="3594" max="3594" width="0" style="7" hidden="1" customWidth="1"/>
    <col min="3595" max="3595" width="7.42578125" style="7" customWidth="1"/>
    <col min="3596" max="3596" width="8.28515625" style="7" customWidth="1"/>
    <col min="3597" max="3597" width="8" style="7" customWidth="1"/>
    <col min="3598" max="3598" width="7" style="7" customWidth="1"/>
    <col min="3599" max="3599" width="3.5703125" style="7" customWidth="1"/>
    <col min="3600" max="3606" width="0" style="7" hidden="1" customWidth="1"/>
    <col min="3607" max="3607" width="9.140625" style="7"/>
    <col min="3608" max="3609" width="5.7109375" style="7" customWidth="1"/>
    <col min="3610" max="3610" width="6.5703125" style="7" customWidth="1"/>
    <col min="3611" max="3611" width="24.85546875" style="7" customWidth="1"/>
    <col min="3612" max="3612" width="4.28515625" style="7" customWidth="1"/>
    <col min="3613" max="3613" width="8.28515625" style="7" customWidth="1"/>
    <col min="3614" max="3614" width="8.7109375" style="7" customWidth="1"/>
    <col min="3615" max="3840" width="9.140625" style="7"/>
    <col min="3841" max="3841" width="4.7109375" style="7" customWidth="1"/>
    <col min="3842" max="3842" width="5.28515625" style="7" customWidth="1"/>
    <col min="3843" max="3843" width="13" style="7" customWidth="1"/>
    <col min="3844" max="3844" width="35.7109375" style="7" customWidth="1"/>
    <col min="3845" max="3845" width="11.28515625" style="7" customWidth="1"/>
    <col min="3846" max="3846" width="5.85546875" style="7" customWidth="1"/>
    <col min="3847" max="3847" width="9.7109375" style="7" customWidth="1"/>
    <col min="3848" max="3849" width="11.28515625" style="7" customWidth="1"/>
    <col min="3850" max="3850" width="0" style="7" hidden="1" customWidth="1"/>
    <col min="3851" max="3851" width="7.42578125" style="7" customWidth="1"/>
    <col min="3852" max="3852" width="8.28515625" style="7" customWidth="1"/>
    <col min="3853" max="3853" width="8" style="7" customWidth="1"/>
    <col min="3854" max="3854" width="7" style="7" customWidth="1"/>
    <col min="3855" max="3855" width="3.5703125" style="7" customWidth="1"/>
    <col min="3856" max="3862" width="0" style="7" hidden="1" customWidth="1"/>
    <col min="3863" max="3863" width="9.140625" style="7"/>
    <col min="3864" max="3865" width="5.7109375" style="7" customWidth="1"/>
    <col min="3866" max="3866" width="6.5703125" style="7" customWidth="1"/>
    <col min="3867" max="3867" width="24.85546875" style="7" customWidth="1"/>
    <col min="3868" max="3868" width="4.28515625" style="7" customWidth="1"/>
    <col min="3869" max="3869" width="8.28515625" style="7" customWidth="1"/>
    <col min="3870" max="3870" width="8.7109375" style="7" customWidth="1"/>
    <col min="3871" max="4096" width="9.140625" style="7"/>
    <col min="4097" max="4097" width="4.7109375" style="7" customWidth="1"/>
    <col min="4098" max="4098" width="5.28515625" style="7" customWidth="1"/>
    <col min="4099" max="4099" width="13" style="7" customWidth="1"/>
    <col min="4100" max="4100" width="35.7109375" style="7" customWidth="1"/>
    <col min="4101" max="4101" width="11.28515625" style="7" customWidth="1"/>
    <col min="4102" max="4102" width="5.85546875" style="7" customWidth="1"/>
    <col min="4103" max="4103" width="9.7109375" style="7" customWidth="1"/>
    <col min="4104" max="4105" width="11.28515625" style="7" customWidth="1"/>
    <col min="4106" max="4106" width="0" style="7" hidden="1" customWidth="1"/>
    <col min="4107" max="4107" width="7.42578125" style="7" customWidth="1"/>
    <col min="4108" max="4108" width="8.28515625" style="7" customWidth="1"/>
    <col min="4109" max="4109" width="8" style="7" customWidth="1"/>
    <col min="4110" max="4110" width="7" style="7" customWidth="1"/>
    <col min="4111" max="4111" width="3.5703125" style="7" customWidth="1"/>
    <col min="4112" max="4118" width="0" style="7" hidden="1" customWidth="1"/>
    <col min="4119" max="4119" width="9.140625" style="7"/>
    <col min="4120" max="4121" width="5.7109375" style="7" customWidth="1"/>
    <col min="4122" max="4122" width="6.5703125" style="7" customWidth="1"/>
    <col min="4123" max="4123" width="24.85546875" style="7" customWidth="1"/>
    <col min="4124" max="4124" width="4.28515625" style="7" customWidth="1"/>
    <col min="4125" max="4125" width="8.28515625" style="7" customWidth="1"/>
    <col min="4126" max="4126" width="8.7109375" style="7" customWidth="1"/>
    <col min="4127" max="4352" width="9.140625" style="7"/>
    <col min="4353" max="4353" width="4.7109375" style="7" customWidth="1"/>
    <col min="4354" max="4354" width="5.28515625" style="7" customWidth="1"/>
    <col min="4355" max="4355" width="13" style="7" customWidth="1"/>
    <col min="4356" max="4356" width="35.7109375" style="7" customWidth="1"/>
    <col min="4357" max="4357" width="11.28515625" style="7" customWidth="1"/>
    <col min="4358" max="4358" width="5.85546875" style="7" customWidth="1"/>
    <col min="4359" max="4359" width="9.7109375" style="7" customWidth="1"/>
    <col min="4360" max="4361" width="11.28515625" style="7" customWidth="1"/>
    <col min="4362" max="4362" width="0" style="7" hidden="1" customWidth="1"/>
    <col min="4363" max="4363" width="7.42578125" style="7" customWidth="1"/>
    <col min="4364" max="4364" width="8.28515625" style="7" customWidth="1"/>
    <col min="4365" max="4365" width="8" style="7" customWidth="1"/>
    <col min="4366" max="4366" width="7" style="7" customWidth="1"/>
    <col min="4367" max="4367" width="3.5703125" style="7" customWidth="1"/>
    <col min="4368" max="4374" width="0" style="7" hidden="1" customWidth="1"/>
    <col min="4375" max="4375" width="9.140625" style="7"/>
    <col min="4376" max="4377" width="5.7109375" style="7" customWidth="1"/>
    <col min="4378" max="4378" width="6.5703125" style="7" customWidth="1"/>
    <col min="4379" max="4379" width="24.85546875" style="7" customWidth="1"/>
    <col min="4380" max="4380" width="4.28515625" style="7" customWidth="1"/>
    <col min="4381" max="4381" width="8.28515625" style="7" customWidth="1"/>
    <col min="4382" max="4382" width="8.7109375" style="7" customWidth="1"/>
    <col min="4383" max="4608" width="9.140625" style="7"/>
    <col min="4609" max="4609" width="4.7109375" style="7" customWidth="1"/>
    <col min="4610" max="4610" width="5.28515625" style="7" customWidth="1"/>
    <col min="4611" max="4611" width="13" style="7" customWidth="1"/>
    <col min="4612" max="4612" width="35.7109375" style="7" customWidth="1"/>
    <col min="4613" max="4613" width="11.28515625" style="7" customWidth="1"/>
    <col min="4614" max="4614" width="5.85546875" style="7" customWidth="1"/>
    <col min="4615" max="4615" width="9.7109375" style="7" customWidth="1"/>
    <col min="4616" max="4617" width="11.28515625" style="7" customWidth="1"/>
    <col min="4618" max="4618" width="0" style="7" hidden="1" customWidth="1"/>
    <col min="4619" max="4619" width="7.42578125" style="7" customWidth="1"/>
    <col min="4620" max="4620" width="8.28515625" style="7" customWidth="1"/>
    <col min="4621" max="4621" width="8" style="7" customWidth="1"/>
    <col min="4622" max="4622" width="7" style="7" customWidth="1"/>
    <col min="4623" max="4623" width="3.5703125" style="7" customWidth="1"/>
    <col min="4624" max="4630" width="0" style="7" hidden="1" customWidth="1"/>
    <col min="4631" max="4631" width="9.140625" style="7"/>
    <col min="4632" max="4633" width="5.7109375" style="7" customWidth="1"/>
    <col min="4634" max="4634" width="6.5703125" style="7" customWidth="1"/>
    <col min="4635" max="4635" width="24.85546875" style="7" customWidth="1"/>
    <col min="4636" max="4636" width="4.28515625" style="7" customWidth="1"/>
    <col min="4637" max="4637" width="8.28515625" style="7" customWidth="1"/>
    <col min="4638" max="4638" width="8.7109375" style="7" customWidth="1"/>
    <col min="4639" max="4864" width="9.140625" style="7"/>
    <col min="4865" max="4865" width="4.7109375" style="7" customWidth="1"/>
    <col min="4866" max="4866" width="5.28515625" style="7" customWidth="1"/>
    <col min="4867" max="4867" width="13" style="7" customWidth="1"/>
    <col min="4868" max="4868" width="35.7109375" style="7" customWidth="1"/>
    <col min="4869" max="4869" width="11.28515625" style="7" customWidth="1"/>
    <col min="4870" max="4870" width="5.85546875" style="7" customWidth="1"/>
    <col min="4871" max="4871" width="9.7109375" style="7" customWidth="1"/>
    <col min="4872" max="4873" width="11.28515625" style="7" customWidth="1"/>
    <col min="4874" max="4874" width="0" style="7" hidden="1" customWidth="1"/>
    <col min="4875" max="4875" width="7.42578125" style="7" customWidth="1"/>
    <col min="4876" max="4876" width="8.28515625" style="7" customWidth="1"/>
    <col min="4877" max="4877" width="8" style="7" customWidth="1"/>
    <col min="4878" max="4878" width="7" style="7" customWidth="1"/>
    <col min="4879" max="4879" width="3.5703125" style="7" customWidth="1"/>
    <col min="4880" max="4886" width="0" style="7" hidden="1" customWidth="1"/>
    <col min="4887" max="4887" width="9.140625" style="7"/>
    <col min="4888" max="4889" width="5.7109375" style="7" customWidth="1"/>
    <col min="4890" max="4890" width="6.5703125" style="7" customWidth="1"/>
    <col min="4891" max="4891" width="24.85546875" style="7" customWidth="1"/>
    <col min="4892" max="4892" width="4.28515625" style="7" customWidth="1"/>
    <col min="4893" max="4893" width="8.28515625" style="7" customWidth="1"/>
    <col min="4894" max="4894" width="8.7109375" style="7" customWidth="1"/>
    <col min="4895" max="5120" width="9.140625" style="7"/>
    <col min="5121" max="5121" width="4.7109375" style="7" customWidth="1"/>
    <col min="5122" max="5122" width="5.28515625" style="7" customWidth="1"/>
    <col min="5123" max="5123" width="13" style="7" customWidth="1"/>
    <col min="5124" max="5124" width="35.7109375" style="7" customWidth="1"/>
    <col min="5125" max="5125" width="11.28515625" style="7" customWidth="1"/>
    <col min="5126" max="5126" width="5.85546875" style="7" customWidth="1"/>
    <col min="5127" max="5127" width="9.7109375" style="7" customWidth="1"/>
    <col min="5128" max="5129" width="11.28515625" style="7" customWidth="1"/>
    <col min="5130" max="5130" width="0" style="7" hidden="1" customWidth="1"/>
    <col min="5131" max="5131" width="7.42578125" style="7" customWidth="1"/>
    <col min="5132" max="5132" width="8.28515625" style="7" customWidth="1"/>
    <col min="5133" max="5133" width="8" style="7" customWidth="1"/>
    <col min="5134" max="5134" width="7" style="7" customWidth="1"/>
    <col min="5135" max="5135" width="3.5703125" style="7" customWidth="1"/>
    <col min="5136" max="5142" width="0" style="7" hidden="1" customWidth="1"/>
    <col min="5143" max="5143" width="9.140625" style="7"/>
    <col min="5144" max="5145" width="5.7109375" style="7" customWidth="1"/>
    <col min="5146" max="5146" width="6.5703125" style="7" customWidth="1"/>
    <col min="5147" max="5147" width="24.85546875" style="7" customWidth="1"/>
    <col min="5148" max="5148" width="4.28515625" style="7" customWidth="1"/>
    <col min="5149" max="5149" width="8.28515625" style="7" customWidth="1"/>
    <col min="5150" max="5150" width="8.7109375" style="7" customWidth="1"/>
    <col min="5151" max="5376" width="9.140625" style="7"/>
    <col min="5377" max="5377" width="4.7109375" style="7" customWidth="1"/>
    <col min="5378" max="5378" width="5.28515625" style="7" customWidth="1"/>
    <col min="5379" max="5379" width="13" style="7" customWidth="1"/>
    <col min="5380" max="5380" width="35.7109375" style="7" customWidth="1"/>
    <col min="5381" max="5381" width="11.28515625" style="7" customWidth="1"/>
    <col min="5382" max="5382" width="5.85546875" style="7" customWidth="1"/>
    <col min="5383" max="5383" width="9.7109375" style="7" customWidth="1"/>
    <col min="5384" max="5385" width="11.28515625" style="7" customWidth="1"/>
    <col min="5386" max="5386" width="0" style="7" hidden="1" customWidth="1"/>
    <col min="5387" max="5387" width="7.42578125" style="7" customWidth="1"/>
    <col min="5388" max="5388" width="8.28515625" style="7" customWidth="1"/>
    <col min="5389" max="5389" width="8" style="7" customWidth="1"/>
    <col min="5390" max="5390" width="7" style="7" customWidth="1"/>
    <col min="5391" max="5391" width="3.5703125" style="7" customWidth="1"/>
    <col min="5392" max="5398" width="0" style="7" hidden="1" customWidth="1"/>
    <col min="5399" max="5399" width="9.140625" style="7"/>
    <col min="5400" max="5401" width="5.7109375" style="7" customWidth="1"/>
    <col min="5402" max="5402" width="6.5703125" style="7" customWidth="1"/>
    <col min="5403" max="5403" width="24.85546875" style="7" customWidth="1"/>
    <col min="5404" max="5404" width="4.28515625" style="7" customWidth="1"/>
    <col min="5405" max="5405" width="8.28515625" style="7" customWidth="1"/>
    <col min="5406" max="5406" width="8.7109375" style="7" customWidth="1"/>
    <col min="5407" max="5632" width="9.140625" style="7"/>
    <col min="5633" max="5633" width="4.7109375" style="7" customWidth="1"/>
    <col min="5634" max="5634" width="5.28515625" style="7" customWidth="1"/>
    <col min="5635" max="5635" width="13" style="7" customWidth="1"/>
    <col min="5636" max="5636" width="35.7109375" style="7" customWidth="1"/>
    <col min="5637" max="5637" width="11.28515625" style="7" customWidth="1"/>
    <col min="5638" max="5638" width="5.85546875" style="7" customWidth="1"/>
    <col min="5639" max="5639" width="9.7109375" style="7" customWidth="1"/>
    <col min="5640" max="5641" width="11.28515625" style="7" customWidth="1"/>
    <col min="5642" max="5642" width="0" style="7" hidden="1" customWidth="1"/>
    <col min="5643" max="5643" width="7.42578125" style="7" customWidth="1"/>
    <col min="5644" max="5644" width="8.28515625" style="7" customWidth="1"/>
    <col min="5645" max="5645" width="8" style="7" customWidth="1"/>
    <col min="5646" max="5646" width="7" style="7" customWidth="1"/>
    <col min="5647" max="5647" width="3.5703125" style="7" customWidth="1"/>
    <col min="5648" max="5654" width="0" style="7" hidden="1" customWidth="1"/>
    <col min="5655" max="5655" width="9.140625" style="7"/>
    <col min="5656" max="5657" width="5.7109375" style="7" customWidth="1"/>
    <col min="5658" max="5658" width="6.5703125" style="7" customWidth="1"/>
    <col min="5659" max="5659" width="24.85546875" style="7" customWidth="1"/>
    <col min="5660" max="5660" width="4.28515625" style="7" customWidth="1"/>
    <col min="5661" max="5661" width="8.28515625" style="7" customWidth="1"/>
    <col min="5662" max="5662" width="8.7109375" style="7" customWidth="1"/>
    <col min="5663" max="5888" width="9.140625" style="7"/>
    <col min="5889" max="5889" width="4.7109375" style="7" customWidth="1"/>
    <col min="5890" max="5890" width="5.28515625" style="7" customWidth="1"/>
    <col min="5891" max="5891" width="13" style="7" customWidth="1"/>
    <col min="5892" max="5892" width="35.7109375" style="7" customWidth="1"/>
    <col min="5893" max="5893" width="11.28515625" style="7" customWidth="1"/>
    <col min="5894" max="5894" width="5.85546875" style="7" customWidth="1"/>
    <col min="5895" max="5895" width="9.7109375" style="7" customWidth="1"/>
    <col min="5896" max="5897" width="11.28515625" style="7" customWidth="1"/>
    <col min="5898" max="5898" width="0" style="7" hidden="1" customWidth="1"/>
    <col min="5899" max="5899" width="7.42578125" style="7" customWidth="1"/>
    <col min="5900" max="5900" width="8.28515625" style="7" customWidth="1"/>
    <col min="5901" max="5901" width="8" style="7" customWidth="1"/>
    <col min="5902" max="5902" width="7" style="7" customWidth="1"/>
    <col min="5903" max="5903" width="3.5703125" style="7" customWidth="1"/>
    <col min="5904" max="5910" width="0" style="7" hidden="1" customWidth="1"/>
    <col min="5911" max="5911" width="9.140625" style="7"/>
    <col min="5912" max="5913" width="5.7109375" style="7" customWidth="1"/>
    <col min="5914" max="5914" width="6.5703125" style="7" customWidth="1"/>
    <col min="5915" max="5915" width="24.85546875" style="7" customWidth="1"/>
    <col min="5916" max="5916" width="4.28515625" style="7" customWidth="1"/>
    <col min="5917" max="5917" width="8.28515625" style="7" customWidth="1"/>
    <col min="5918" max="5918" width="8.7109375" style="7" customWidth="1"/>
    <col min="5919" max="6144" width="9.140625" style="7"/>
    <col min="6145" max="6145" width="4.7109375" style="7" customWidth="1"/>
    <col min="6146" max="6146" width="5.28515625" style="7" customWidth="1"/>
    <col min="6147" max="6147" width="13" style="7" customWidth="1"/>
    <col min="6148" max="6148" width="35.7109375" style="7" customWidth="1"/>
    <col min="6149" max="6149" width="11.28515625" style="7" customWidth="1"/>
    <col min="6150" max="6150" width="5.85546875" style="7" customWidth="1"/>
    <col min="6151" max="6151" width="9.7109375" style="7" customWidth="1"/>
    <col min="6152" max="6153" width="11.28515625" style="7" customWidth="1"/>
    <col min="6154" max="6154" width="0" style="7" hidden="1" customWidth="1"/>
    <col min="6155" max="6155" width="7.42578125" style="7" customWidth="1"/>
    <col min="6156" max="6156" width="8.28515625" style="7" customWidth="1"/>
    <col min="6157" max="6157" width="8" style="7" customWidth="1"/>
    <col min="6158" max="6158" width="7" style="7" customWidth="1"/>
    <col min="6159" max="6159" width="3.5703125" style="7" customWidth="1"/>
    <col min="6160" max="6166" width="0" style="7" hidden="1" customWidth="1"/>
    <col min="6167" max="6167" width="9.140625" style="7"/>
    <col min="6168" max="6169" width="5.7109375" style="7" customWidth="1"/>
    <col min="6170" max="6170" width="6.5703125" style="7" customWidth="1"/>
    <col min="6171" max="6171" width="24.85546875" style="7" customWidth="1"/>
    <col min="6172" max="6172" width="4.28515625" style="7" customWidth="1"/>
    <col min="6173" max="6173" width="8.28515625" style="7" customWidth="1"/>
    <col min="6174" max="6174" width="8.7109375" style="7" customWidth="1"/>
    <col min="6175" max="6400" width="9.140625" style="7"/>
    <col min="6401" max="6401" width="4.7109375" style="7" customWidth="1"/>
    <col min="6402" max="6402" width="5.28515625" style="7" customWidth="1"/>
    <col min="6403" max="6403" width="13" style="7" customWidth="1"/>
    <col min="6404" max="6404" width="35.7109375" style="7" customWidth="1"/>
    <col min="6405" max="6405" width="11.28515625" style="7" customWidth="1"/>
    <col min="6406" max="6406" width="5.85546875" style="7" customWidth="1"/>
    <col min="6407" max="6407" width="9.7109375" style="7" customWidth="1"/>
    <col min="6408" max="6409" width="11.28515625" style="7" customWidth="1"/>
    <col min="6410" max="6410" width="0" style="7" hidden="1" customWidth="1"/>
    <col min="6411" max="6411" width="7.42578125" style="7" customWidth="1"/>
    <col min="6412" max="6412" width="8.28515625" style="7" customWidth="1"/>
    <col min="6413" max="6413" width="8" style="7" customWidth="1"/>
    <col min="6414" max="6414" width="7" style="7" customWidth="1"/>
    <col min="6415" max="6415" width="3.5703125" style="7" customWidth="1"/>
    <col min="6416" max="6422" width="0" style="7" hidden="1" customWidth="1"/>
    <col min="6423" max="6423" width="9.140625" style="7"/>
    <col min="6424" max="6425" width="5.7109375" style="7" customWidth="1"/>
    <col min="6426" max="6426" width="6.5703125" style="7" customWidth="1"/>
    <col min="6427" max="6427" width="24.85546875" style="7" customWidth="1"/>
    <col min="6428" max="6428" width="4.28515625" style="7" customWidth="1"/>
    <col min="6429" max="6429" width="8.28515625" style="7" customWidth="1"/>
    <col min="6430" max="6430" width="8.7109375" style="7" customWidth="1"/>
    <col min="6431" max="6656" width="9.140625" style="7"/>
    <col min="6657" max="6657" width="4.7109375" style="7" customWidth="1"/>
    <col min="6658" max="6658" width="5.28515625" style="7" customWidth="1"/>
    <col min="6659" max="6659" width="13" style="7" customWidth="1"/>
    <col min="6660" max="6660" width="35.7109375" style="7" customWidth="1"/>
    <col min="6661" max="6661" width="11.28515625" style="7" customWidth="1"/>
    <col min="6662" max="6662" width="5.85546875" style="7" customWidth="1"/>
    <col min="6663" max="6663" width="9.7109375" style="7" customWidth="1"/>
    <col min="6664" max="6665" width="11.28515625" style="7" customWidth="1"/>
    <col min="6666" max="6666" width="0" style="7" hidden="1" customWidth="1"/>
    <col min="6667" max="6667" width="7.42578125" style="7" customWidth="1"/>
    <col min="6668" max="6668" width="8.28515625" style="7" customWidth="1"/>
    <col min="6669" max="6669" width="8" style="7" customWidth="1"/>
    <col min="6670" max="6670" width="7" style="7" customWidth="1"/>
    <col min="6671" max="6671" width="3.5703125" style="7" customWidth="1"/>
    <col min="6672" max="6678" width="0" style="7" hidden="1" customWidth="1"/>
    <col min="6679" max="6679" width="9.140625" style="7"/>
    <col min="6680" max="6681" width="5.7109375" style="7" customWidth="1"/>
    <col min="6682" max="6682" width="6.5703125" style="7" customWidth="1"/>
    <col min="6683" max="6683" width="24.85546875" style="7" customWidth="1"/>
    <col min="6684" max="6684" width="4.28515625" style="7" customWidth="1"/>
    <col min="6685" max="6685" width="8.28515625" style="7" customWidth="1"/>
    <col min="6686" max="6686" width="8.7109375" style="7" customWidth="1"/>
    <col min="6687" max="6912" width="9.140625" style="7"/>
    <col min="6913" max="6913" width="4.7109375" style="7" customWidth="1"/>
    <col min="6914" max="6914" width="5.28515625" style="7" customWidth="1"/>
    <col min="6915" max="6915" width="13" style="7" customWidth="1"/>
    <col min="6916" max="6916" width="35.7109375" style="7" customWidth="1"/>
    <col min="6917" max="6917" width="11.28515625" style="7" customWidth="1"/>
    <col min="6918" max="6918" width="5.85546875" style="7" customWidth="1"/>
    <col min="6919" max="6919" width="9.7109375" style="7" customWidth="1"/>
    <col min="6920" max="6921" width="11.28515625" style="7" customWidth="1"/>
    <col min="6922" max="6922" width="0" style="7" hidden="1" customWidth="1"/>
    <col min="6923" max="6923" width="7.42578125" style="7" customWidth="1"/>
    <col min="6924" max="6924" width="8.28515625" style="7" customWidth="1"/>
    <col min="6925" max="6925" width="8" style="7" customWidth="1"/>
    <col min="6926" max="6926" width="7" style="7" customWidth="1"/>
    <col min="6927" max="6927" width="3.5703125" style="7" customWidth="1"/>
    <col min="6928" max="6934" width="0" style="7" hidden="1" customWidth="1"/>
    <col min="6935" max="6935" width="9.140625" style="7"/>
    <col min="6936" max="6937" width="5.7109375" style="7" customWidth="1"/>
    <col min="6938" max="6938" width="6.5703125" style="7" customWidth="1"/>
    <col min="6939" max="6939" width="24.85546875" style="7" customWidth="1"/>
    <col min="6940" max="6940" width="4.28515625" style="7" customWidth="1"/>
    <col min="6941" max="6941" width="8.28515625" style="7" customWidth="1"/>
    <col min="6942" max="6942" width="8.7109375" style="7" customWidth="1"/>
    <col min="6943" max="7168" width="9.140625" style="7"/>
    <col min="7169" max="7169" width="4.7109375" style="7" customWidth="1"/>
    <col min="7170" max="7170" width="5.28515625" style="7" customWidth="1"/>
    <col min="7171" max="7171" width="13" style="7" customWidth="1"/>
    <col min="7172" max="7172" width="35.7109375" style="7" customWidth="1"/>
    <col min="7173" max="7173" width="11.28515625" style="7" customWidth="1"/>
    <col min="7174" max="7174" width="5.85546875" style="7" customWidth="1"/>
    <col min="7175" max="7175" width="9.7109375" style="7" customWidth="1"/>
    <col min="7176" max="7177" width="11.28515625" style="7" customWidth="1"/>
    <col min="7178" max="7178" width="0" style="7" hidden="1" customWidth="1"/>
    <col min="7179" max="7179" width="7.42578125" style="7" customWidth="1"/>
    <col min="7180" max="7180" width="8.28515625" style="7" customWidth="1"/>
    <col min="7181" max="7181" width="8" style="7" customWidth="1"/>
    <col min="7182" max="7182" width="7" style="7" customWidth="1"/>
    <col min="7183" max="7183" width="3.5703125" style="7" customWidth="1"/>
    <col min="7184" max="7190" width="0" style="7" hidden="1" customWidth="1"/>
    <col min="7191" max="7191" width="9.140625" style="7"/>
    <col min="7192" max="7193" width="5.7109375" style="7" customWidth="1"/>
    <col min="7194" max="7194" width="6.5703125" style="7" customWidth="1"/>
    <col min="7195" max="7195" width="24.85546875" style="7" customWidth="1"/>
    <col min="7196" max="7196" width="4.28515625" style="7" customWidth="1"/>
    <col min="7197" max="7197" width="8.28515625" style="7" customWidth="1"/>
    <col min="7198" max="7198" width="8.7109375" style="7" customWidth="1"/>
    <col min="7199" max="7424" width="9.140625" style="7"/>
    <col min="7425" max="7425" width="4.7109375" style="7" customWidth="1"/>
    <col min="7426" max="7426" width="5.28515625" style="7" customWidth="1"/>
    <col min="7427" max="7427" width="13" style="7" customWidth="1"/>
    <col min="7428" max="7428" width="35.7109375" style="7" customWidth="1"/>
    <col min="7429" max="7429" width="11.28515625" style="7" customWidth="1"/>
    <col min="7430" max="7430" width="5.85546875" style="7" customWidth="1"/>
    <col min="7431" max="7431" width="9.7109375" style="7" customWidth="1"/>
    <col min="7432" max="7433" width="11.28515625" style="7" customWidth="1"/>
    <col min="7434" max="7434" width="0" style="7" hidden="1" customWidth="1"/>
    <col min="7435" max="7435" width="7.42578125" style="7" customWidth="1"/>
    <col min="7436" max="7436" width="8.28515625" style="7" customWidth="1"/>
    <col min="7437" max="7437" width="8" style="7" customWidth="1"/>
    <col min="7438" max="7438" width="7" style="7" customWidth="1"/>
    <col min="7439" max="7439" width="3.5703125" style="7" customWidth="1"/>
    <col min="7440" max="7446" width="0" style="7" hidden="1" customWidth="1"/>
    <col min="7447" max="7447" width="9.140625" style="7"/>
    <col min="7448" max="7449" width="5.7109375" style="7" customWidth="1"/>
    <col min="7450" max="7450" width="6.5703125" style="7" customWidth="1"/>
    <col min="7451" max="7451" width="24.85546875" style="7" customWidth="1"/>
    <col min="7452" max="7452" width="4.28515625" style="7" customWidth="1"/>
    <col min="7453" max="7453" width="8.28515625" style="7" customWidth="1"/>
    <col min="7454" max="7454" width="8.7109375" style="7" customWidth="1"/>
    <col min="7455" max="7680" width="9.140625" style="7"/>
    <col min="7681" max="7681" width="4.7109375" style="7" customWidth="1"/>
    <col min="7682" max="7682" width="5.28515625" style="7" customWidth="1"/>
    <col min="7683" max="7683" width="13" style="7" customWidth="1"/>
    <col min="7684" max="7684" width="35.7109375" style="7" customWidth="1"/>
    <col min="7685" max="7685" width="11.28515625" style="7" customWidth="1"/>
    <col min="7686" max="7686" width="5.85546875" style="7" customWidth="1"/>
    <col min="7687" max="7687" width="9.7109375" style="7" customWidth="1"/>
    <col min="7688" max="7689" width="11.28515625" style="7" customWidth="1"/>
    <col min="7690" max="7690" width="0" style="7" hidden="1" customWidth="1"/>
    <col min="7691" max="7691" width="7.42578125" style="7" customWidth="1"/>
    <col min="7692" max="7692" width="8.28515625" style="7" customWidth="1"/>
    <col min="7693" max="7693" width="8" style="7" customWidth="1"/>
    <col min="7694" max="7694" width="7" style="7" customWidth="1"/>
    <col min="7695" max="7695" width="3.5703125" style="7" customWidth="1"/>
    <col min="7696" max="7702" width="0" style="7" hidden="1" customWidth="1"/>
    <col min="7703" max="7703" width="9.140625" style="7"/>
    <col min="7704" max="7705" width="5.7109375" style="7" customWidth="1"/>
    <col min="7706" max="7706" width="6.5703125" style="7" customWidth="1"/>
    <col min="7707" max="7707" width="24.85546875" style="7" customWidth="1"/>
    <col min="7708" max="7708" width="4.28515625" style="7" customWidth="1"/>
    <col min="7709" max="7709" width="8.28515625" style="7" customWidth="1"/>
    <col min="7710" max="7710" width="8.7109375" style="7" customWidth="1"/>
    <col min="7711" max="7936" width="9.140625" style="7"/>
    <col min="7937" max="7937" width="4.7109375" style="7" customWidth="1"/>
    <col min="7938" max="7938" width="5.28515625" style="7" customWidth="1"/>
    <col min="7939" max="7939" width="13" style="7" customWidth="1"/>
    <col min="7940" max="7940" width="35.7109375" style="7" customWidth="1"/>
    <col min="7941" max="7941" width="11.28515625" style="7" customWidth="1"/>
    <col min="7942" max="7942" width="5.85546875" style="7" customWidth="1"/>
    <col min="7943" max="7943" width="9.7109375" style="7" customWidth="1"/>
    <col min="7944" max="7945" width="11.28515625" style="7" customWidth="1"/>
    <col min="7946" max="7946" width="0" style="7" hidden="1" customWidth="1"/>
    <col min="7947" max="7947" width="7.42578125" style="7" customWidth="1"/>
    <col min="7948" max="7948" width="8.28515625" style="7" customWidth="1"/>
    <col min="7949" max="7949" width="8" style="7" customWidth="1"/>
    <col min="7950" max="7950" width="7" style="7" customWidth="1"/>
    <col min="7951" max="7951" width="3.5703125" style="7" customWidth="1"/>
    <col min="7952" max="7958" width="0" style="7" hidden="1" customWidth="1"/>
    <col min="7959" max="7959" width="9.140625" style="7"/>
    <col min="7960" max="7961" width="5.7109375" style="7" customWidth="1"/>
    <col min="7962" max="7962" width="6.5703125" style="7" customWidth="1"/>
    <col min="7963" max="7963" width="24.85546875" style="7" customWidth="1"/>
    <col min="7964" max="7964" width="4.28515625" style="7" customWidth="1"/>
    <col min="7965" max="7965" width="8.28515625" style="7" customWidth="1"/>
    <col min="7966" max="7966" width="8.7109375" style="7" customWidth="1"/>
    <col min="7967" max="8192" width="9.140625" style="7"/>
    <col min="8193" max="8193" width="4.7109375" style="7" customWidth="1"/>
    <col min="8194" max="8194" width="5.28515625" style="7" customWidth="1"/>
    <col min="8195" max="8195" width="13" style="7" customWidth="1"/>
    <col min="8196" max="8196" width="35.7109375" style="7" customWidth="1"/>
    <col min="8197" max="8197" width="11.28515625" style="7" customWidth="1"/>
    <col min="8198" max="8198" width="5.85546875" style="7" customWidth="1"/>
    <col min="8199" max="8199" width="9.7109375" style="7" customWidth="1"/>
    <col min="8200" max="8201" width="11.28515625" style="7" customWidth="1"/>
    <col min="8202" max="8202" width="0" style="7" hidden="1" customWidth="1"/>
    <col min="8203" max="8203" width="7.42578125" style="7" customWidth="1"/>
    <col min="8204" max="8204" width="8.28515625" style="7" customWidth="1"/>
    <col min="8205" max="8205" width="8" style="7" customWidth="1"/>
    <col min="8206" max="8206" width="7" style="7" customWidth="1"/>
    <col min="8207" max="8207" width="3.5703125" style="7" customWidth="1"/>
    <col min="8208" max="8214" width="0" style="7" hidden="1" customWidth="1"/>
    <col min="8215" max="8215" width="9.140625" style="7"/>
    <col min="8216" max="8217" width="5.7109375" style="7" customWidth="1"/>
    <col min="8218" max="8218" width="6.5703125" style="7" customWidth="1"/>
    <col min="8219" max="8219" width="24.85546875" style="7" customWidth="1"/>
    <col min="8220" max="8220" width="4.28515625" style="7" customWidth="1"/>
    <col min="8221" max="8221" width="8.28515625" style="7" customWidth="1"/>
    <col min="8222" max="8222" width="8.7109375" style="7" customWidth="1"/>
    <col min="8223" max="8448" width="9.140625" style="7"/>
    <col min="8449" max="8449" width="4.7109375" style="7" customWidth="1"/>
    <col min="8450" max="8450" width="5.28515625" style="7" customWidth="1"/>
    <col min="8451" max="8451" width="13" style="7" customWidth="1"/>
    <col min="8452" max="8452" width="35.7109375" style="7" customWidth="1"/>
    <col min="8453" max="8453" width="11.28515625" style="7" customWidth="1"/>
    <col min="8454" max="8454" width="5.85546875" style="7" customWidth="1"/>
    <col min="8455" max="8455" width="9.7109375" style="7" customWidth="1"/>
    <col min="8456" max="8457" width="11.28515625" style="7" customWidth="1"/>
    <col min="8458" max="8458" width="0" style="7" hidden="1" customWidth="1"/>
    <col min="8459" max="8459" width="7.42578125" style="7" customWidth="1"/>
    <col min="8460" max="8460" width="8.28515625" style="7" customWidth="1"/>
    <col min="8461" max="8461" width="8" style="7" customWidth="1"/>
    <col min="8462" max="8462" width="7" style="7" customWidth="1"/>
    <col min="8463" max="8463" width="3.5703125" style="7" customWidth="1"/>
    <col min="8464" max="8470" width="0" style="7" hidden="1" customWidth="1"/>
    <col min="8471" max="8471" width="9.140625" style="7"/>
    <col min="8472" max="8473" width="5.7109375" style="7" customWidth="1"/>
    <col min="8474" max="8474" width="6.5703125" style="7" customWidth="1"/>
    <col min="8475" max="8475" width="24.85546875" style="7" customWidth="1"/>
    <col min="8476" max="8476" width="4.28515625" style="7" customWidth="1"/>
    <col min="8477" max="8477" width="8.28515625" style="7" customWidth="1"/>
    <col min="8478" max="8478" width="8.7109375" style="7" customWidth="1"/>
    <col min="8479" max="8704" width="9.140625" style="7"/>
    <col min="8705" max="8705" width="4.7109375" style="7" customWidth="1"/>
    <col min="8706" max="8706" width="5.28515625" style="7" customWidth="1"/>
    <col min="8707" max="8707" width="13" style="7" customWidth="1"/>
    <col min="8708" max="8708" width="35.7109375" style="7" customWidth="1"/>
    <col min="8709" max="8709" width="11.28515625" style="7" customWidth="1"/>
    <col min="8710" max="8710" width="5.85546875" style="7" customWidth="1"/>
    <col min="8711" max="8711" width="9.7109375" style="7" customWidth="1"/>
    <col min="8712" max="8713" width="11.28515625" style="7" customWidth="1"/>
    <col min="8714" max="8714" width="0" style="7" hidden="1" customWidth="1"/>
    <col min="8715" max="8715" width="7.42578125" style="7" customWidth="1"/>
    <col min="8716" max="8716" width="8.28515625" style="7" customWidth="1"/>
    <col min="8717" max="8717" width="8" style="7" customWidth="1"/>
    <col min="8718" max="8718" width="7" style="7" customWidth="1"/>
    <col min="8719" max="8719" width="3.5703125" style="7" customWidth="1"/>
    <col min="8720" max="8726" width="0" style="7" hidden="1" customWidth="1"/>
    <col min="8727" max="8727" width="9.140625" style="7"/>
    <col min="8728" max="8729" width="5.7109375" style="7" customWidth="1"/>
    <col min="8730" max="8730" width="6.5703125" style="7" customWidth="1"/>
    <col min="8731" max="8731" width="24.85546875" style="7" customWidth="1"/>
    <col min="8732" max="8732" width="4.28515625" style="7" customWidth="1"/>
    <col min="8733" max="8733" width="8.28515625" style="7" customWidth="1"/>
    <col min="8734" max="8734" width="8.7109375" style="7" customWidth="1"/>
    <col min="8735" max="8960" width="9.140625" style="7"/>
    <col min="8961" max="8961" width="4.7109375" style="7" customWidth="1"/>
    <col min="8962" max="8962" width="5.28515625" style="7" customWidth="1"/>
    <col min="8963" max="8963" width="13" style="7" customWidth="1"/>
    <col min="8964" max="8964" width="35.7109375" style="7" customWidth="1"/>
    <col min="8965" max="8965" width="11.28515625" style="7" customWidth="1"/>
    <col min="8966" max="8966" width="5.85546875" style="7" customWidth="1"/>
    <col min="8967" max="8967" width="9.7109375" style="7" customWidth="1"/>
    <col min="8968" max="8969" width="11.28515625" style="7" customWidth="1"/>
    <col min="8970" max="8970" width="0" style="7" hidden="1" customWidth="1"/>
    <col min="8971" max="8971" width="7.42578125" style="7" customWidth="1"/>
    <col min="8972" max="8972" width="8.28515625" style="7" customWidth="1"/>
    <col min="8973" max="8973" width="8" style="7" customWidth="1"/>
    <col min="8974" max="8974" width="7" style="7" customWidth="1"/>
    <col min="8975" max="8975" width="3.5703125" style="7" customWidth="1"/>
    <col min="8976" max="8982" width="0" style="7" hidden="1" customWidth="1"/>
    <col min="8983" max="8983" width="9.140625" style="7"/>
    <col min="8984" max="8985" width="5.7109375" style="7" customWidth="1"/>
    <col min="8986" max="8986" width="6.5703125" style="7" customWidth="1"/>
    <col min="8987" max="8987" width="24.85546875" style="7" customWidth="1"/>
    <col min="8988" max="8988" width="4.28515625" style="7" customWidth="1"/>
    <col min="8989" max="8989" width="8.28515625" style="7" customWidth="1"/>
    <col min="8990" max="8990" width="8.7109375" style="7" customWidth="1"/>
    <col min="8991" max="9216" width="9.140625" style="7"/>
    <col min="9217" max="9217" width="4.7109375" style="7" customWidth="1"/>
    <col min="9218" max="9218" width="5.28515625" style="7" customWidth="1"/>
    <col min="9219" max="9219" width="13" style="7" customWidth="1"/>
    <col min="9220" max="9220" width="35.7109375" style="7" customWidth="1"/>
    <col min="9221" max="9221" width="11.28515625" style="7" customWidth="1"/>
    <col min="9222" max="9222" width="5.85546875" style="7" customWidth="1"/>
    <col min="9223" max="9223" width="9.7109375" style="7" customWidth="1"/>
    <col min="9224" max="9225" width="11.28515625" style="7" customWidth="1"/>
    <col min="9226" max="9226" width="0" style="7" hidden="1" customWidth="1"/>
    <col min="9227" max="9227" width="7.42578125" style="7" customWidth="1"/>
    <col min="9228" max="9228" width="8.28515625" style="7" customWidth="1"/>
    <col min="9229" max="9229" width="8" style="7" customWidth="1"/>
    <col min="9230" max="9230" width="7" style="7" customWidth="1"/>
    <col min="9231" max="9231" width="3.5703125" style="7" customWidth="1"/>
    <col min="9232" max="9238" width="0" style="7" hidden="1" customWidth="1"/>
    <col min="9239" max="9239" width="9.140625" style="7"/>
    <col min="9240" max="9241" width="5.7109375" style="7" customWidth="1"/>
    <col min="9242" max="9242" width="6.5703125" style="7" customWidth="1"/>
    <col min="9243" max="9243" width="24.85546875" style="7" customWidth="1"/>
    <col min="9244" max="9244" width="4.28515625" style="7" customWidth="1"/>
    <col min="9245" max="9245" width="8.28515625" style="7" customWidth="1"/>
    <col min="9246" max="9246" width="8.7109375" style="7" customWidth="1"/>
    <col min="9247" max="9472" width="9.140625" style="7"/>
    <col min="9473" max="9473" width="4.7109375" style="7" customWidth="1"/>
    <col min="9474" max="9474" width="5.28515625" style="7" customWidth="1"/>
    <col min="9475" max="9475" width="13" style="7" customWidth="1"/>
    <col min="9476" max="9476" width="35.7109375" style="7" customWidth="1"/>
    <col min="9477" max="9477" width="11.28515625" style="7" customWidth="1"/>
    <col min="9478" max="9478" width="5.85546875" style="7" customWidth="1"/>
    <col min="9479" max="9479" width="9.7109375" style="7" customWidth="1"/>
    <col min="9480" max="9481" width="11.28515625" style="7" customWidth="1"/>
    <col min="9482" max="9482" width="0" style="7" hidden="1" customWidth="1"/>
    <col min="9483" max="9483" width="7.42578125" style="7" customWidth="1"/>
    <col min="9484" max="9484" width="8.28515625" style="7" customWidth="1"/>
    <col min="9485" max="9485" width="8" style="7" customWidth="1"/>
    <col min="9486" max="9486" width="7" style="7" customWidth="1"/>
    <col min="9487" max="9487" width="3.5703125" style="7" customWidth="1"/>
    <col min="9488" max="9494" width="0" style="7" hidden="1" customWidth="1"/>
    <col min="9495" max="9495" width="9.140625" style="7"/>
    <col min="9496" max="9497" width="5.7109375" style="7" customWidth="1"/>
    <col min="9498" max="9498" width="6.5703125" style="7" customWidth="1"/>
    <col min="9499" max="9499" width="24.85546875" style="7" customWidth="1"/>
    <col min="9500" max="9500" width="4.28515625" style="7" customWidth="1"/>
    <col min="9501" max="9501" width="8.28515625" style="7" customWidth="1"/>
    <col min="9502" max="9502" width="8.7109375" style="7" customWidth="1"/>
    <col min="9503" max="9728" width="9.140625" style="7"/>
    <col min="9729" max="9729" width="4.7109375" style="7" customWidth="1"/>
    <col min="9730" max="9730" width="5.28515625" style="7" customWidth="1"/>
    <col min="9731" max="9731" width="13" style="7" customWidth="1"/>
    <col min="9732" max="9732" width="35.7109375" style="7" customWidth="1"/>
    <col min="9733" max="9733" width="11.28515625" style="7" customWidth="1"/>
    <col min="9734" max="9734" width="5.85546875" style="7" customWidth="1"/>
    <col min="9735" max="9735" width="9.7109375" style="7" customWidth="1"/>
    <col min="9736" max="9737" width="11.28515625" style="7" customWidth="1"/>
    <col min="9738" max="9738" width="0" style="7" hidden="1" customWidth="1"/>
    <col min="9739" max="9739" width="7.42578125" style="7" customWidth="1"/>
    <col min="9740" max="9740" width="8.28515625" style="7" customWidth="1"/>
    <col min="9741" max="9741" width="8" style="7" customWidth="1"/>
    <col min="9742" max="9742" width="7" style="7" customWidth="1"/>
    <col min="9743" max="9743" width="3.5703125" style="7" customWidth="1"/>
    <col min="9744" max="9750" width="0" style="7" hidden="1" customWidth="1"/>
    <col min="9751" max="9751" width="9.140625" style="7"/>
    <col min="9752" max="9753" width="5.7109375" style="7" customWidth="1"/>
    <col min="9754" max="9754" width="6.5703125" style="7" customWidth="1"/>
    <col min="9755" max="9755" width="24.85546875" style="7" customWidth="1"/>
    <col min="9756" max="9756" width="4.28515625" style="7" customWidth="1"/>
    <col min="9757" max="9757" width="8.28515625" style="7" customWidth="1"/>
    <col min="9758" max="9758" width="8.7109375" style="7" customWidth="1"/>
    <col min="9759" max="9984" width="9.140625" style="7"/>
    <col min="9985" max="9985" width="4.7109375" style="7" customWidth="1"/>
    <col min="9986" max="9986" width="5.28515625" style="7" customWidth="1"/>
    <col min="9987" max="9987" width="13" style="7" customWidth="1"/>
    <col min="9988" max="9988" width="35.7109375" style="7" customWidth="1"/>
    <col min="9989" max="9989" width="11.28515625" style="7" customWidth="1"/>
    <col min="9990" max="9990" width="5.85546875" style="7" customWidth="1"/>
    <col min="9991" max="9991" width="9.7109375" style="7" customWidth="1"/>
    <col min="9992" max="9993" width="11.28515625" style="7" customWidth="1"/>
    <col min="9994" max="9994" width="0" style="7" hidden="1" customWidth="1"/>
    <col min="9995" max="9995" width="7.42578125" style="7" customWidth="1"/>
    <col min="9996" max="9996" width="8.28515625" style="7" customWidth="1"/>
    <col min="9997" max="9997" width="8" style="7" customWidth="1"/>
    <col min="9998" max="9998" width="7" style="7" customWidth="1"/>
    <col min="9999" max="9999" width="3.5703125" style="7" customWidth="1"/>
    <col min="10000" max="10006" width="0" style="7" hidden="1" customWidth="1"/>
    <col min="10007" max="10007" width="9.140625" style="7"/>
    <col min="10008" max="10009" width="5.7109375" style="7" customWidth="1"/>
    <col min="10010" max="10010" width="6.5703125" style="7" customWidth="1"/>
    <col min="10011" max="10011" width="24.85546875" style="7" customWidth="1"/>
    <col min="10012" max="10012" width="4.28515625" style="7" customWidth="1"/>
    <col min="10013" max="10013" width="8.28515625" style="7" customWidth="1"/>
    <col min="10014" max="10014" width="8.7109375" style="7" customWidth="1"/>
    <col min="10015" max="10240" width="9.140625" style="7"/>
    <col min="10241" max="10241" width="4.7109375" style="7" customWidth="1"/>
    <col min="10242" max="10242" width="5.28515625" style="7" customWidth="1"/>
    <col min="10243" max="10243" width="13" style="7" customWidth="1"/>
    <col min="10244" max="10244" width="35.7109375" style="7" customWidth="1"/>
    <col min="10245" max="10245" width="11.28515625" style="7" customWidth="1"/>
    <col min="10246" max="10246" width="5.85546875" style="7" customWidth="1"/>
    <col min="10247" max="10247" width="9.7109375" style="7" customWidth="1"/>
    <col min="10248" max="10249" width="11.28515625" style="7" customWidth="1"/>
    <col min="10250" max="10250" width="0" style="7" hidden="1" customWidth="1"/>
    <col min="10251" max="10251" width="7.42578125" style="7" customWidth="1"/>
    <col min="10252" max="10252" width="8.28515625" style="7" customWidth="1"/>
    <col min="10253" max="10253" width="8" style="7" customWidth="1"/>
    <col min="10254" max="10254" width="7" style="7" customWidth="1"/>
    <col min="10255" max="10255" width="3.5703125" style="7" customWidth="1"/>
    <col min="10256" max="10262" width="0" style="7" hidden="1" customWidth="1"/>
    <col min="10263" max="10263" width="9.140625" style="7"/>
    <col min="10264" max="10265" width="5.7109375" style="7" customWidth="1"/>
    <col min="10266" max="10266" width="6.5703125" style="7" customWidth="1"/>
    <col min="10267" max="10267" width="24.85546875" style="7" customWidth="1"/>
    <col min="10268" max="10268" width="4.28515625" style="7" customWidth="1"/>
    <col min="10269" max="10269" width="8.28515625" style="7" customWidth="1"/>
    <col min="10270" max="10270" width="8.7109375" style="7" customWidth="1"/>
    <col min="10271" max="10496" width="9.140625" style="7"/>
    <col min="10497" max="10497" width="4.7109375" style="7" customWidth="1"/>
    <col min="10498" max="10498" width="5.28515625" style="7" customWidth="1"/>
    <col min="10499" max="10499" width="13" style="7" customWidth="1"/>
    <col min="10500" max="10500" width="35.7109375" style="7" customWidth="1"/>
    <col min="10501" max="10501" width="11.28515625" style="7" customWidth="1"/>
    <col min="10502" max="10502" width="5.85546875" style="7" customWidth="1"/>
    <col min="10503" max="10503" width="9.7109375" style="7" customWidth="1"/>
    <col min="10504" max="10505" width="11.28515625" style="7" customWidth="1"/>
    <col min="10506" max="10506" width="0" style="7" hidden="1" customWidth="1"/>
    <col min="10507" max="10507" width="7.42578125" style="7" customWidth="1"/>
    <col min="10508" max="10508" width="8.28515625" style="7" customWidth="1"/>
    <col min="10509" max="10509" width="8" style="7" customWidth="1"/>
    <col min="10510" max="10510" width="7" style="7" customWidth="1"/>
    <col min="10511" max="10511" width="3.5703125" style="7" customWidth="1"/>
    <col min="10512" max="10518" width="0" style="7" hidden="1" customWidth="1"/>
    <col min="10519" max="10519" width="9.140625" style="7"/>
    <col min="10520" max="10521" width="5.7109375" style="7" customWidth="1"/>
    <col min="10522" max="10522" width="6.5703125" style="7" customWidth="1"/>
    <col min="10523" max="10523" width="24.85546875" style="7" customWidth="1"/>
    <col min="10524" max="10524" width="4.28515625" style="7" customWidth="1"/>
    <col min="10525" max="10525" width="8.28515625" style="7" customWidth="1"/>
    <col min="10526" max="10526" width="8.7109375" style="7" customWidth="1"/>
    <col min="10527" max="10752" width="9.140625" style="7"/>
    <col min="10753" max="10753" width="4.7109375" style="7" customWidth="1"/>
    <col min="10754" max="10754" width="5.28515625" style="7" customWidth="1"/>
    <col min="10755" max="10755" width="13" style="7" customWidth="1"/>
    <col min="10756" max="10756" width="35.7109375" style="7" customWidth="1"/>
    <col min="10757" max="10757" width="11.28515625" style="7" customWidth="1"/>
    <col min="10758" max="10758" width="5.85546875" style="7" customWidth="1"/>
    <col min="10759" max="10759" width="9.7109375" style="7" customWidth="1"/>
    <col min="10760" max="10761" width="11.28515625" style="7" customWidth="1"/>
    <col min="10762" max="10762" width="0" style="7" hidden="1" customWidth="1"/>
    <col min="10763" max="10763" width="7.42578125" style="7" customWidth="1"/>
    <col min="10764" max="10764" width="8.28515625" style="7" customWidth="1"/>
    <col min="10765" max="10765" width="8" style="7" customWidth="1"/>
    <col min="10766" max="10766" width="7" style="7" customWidth="1"/>
    <col min="10767" max="10767" width="3.5703125" style="7" customWidth="1"/>
    <col min="10768" max="10774" width="0" style="7" hidden="1" customWidth="1"/>
    <col min="10775" max="10775" width="9.140625" style="7"/>
    <col min="10776" max="10777" width="5.7109375" style="7" customWidth="1"/>
    <col min="10778" max="10778" width="6.5703125" style="7" customWidth="1"/>
    <col min="10779" max="10779" width="24.85546875" style="7" customWidth="1"/>
    <col min="10780" max="10780" width="4.28515625" style="7" customWidth="1"/>
    <col min="10781" max="10781" width="8.28515625" style="7" customWidth="1"/>
    <col min="10782" max="10782" width="8.7109375" style="7" customWidth="1"/>
    <col min="10783" max="11008" width="9.140625" style="7"/>
    <col min="11009" max="11009" width="4.7109375" style="7" customWidth="1"/>
    <col min="11010" max="11010" width="5.28515625" style="7" customWidth="1"/>
    <col min="11011" max="11011" width="13" style="7" customWidth="1"/>
    <col min="11012" max="11012" width="35.7109375" style="7" customWidth="1"/>
    <col min="11013" max="11013" width="11.28515625" style="7" customWidth="1"/>
    <col min="11014" max="11014" width="5.85546875" style="7" customWidth="1"/>
    <col min="11015" max="11015" width="9.7109375" style="7" customWidth="1"/>
    <col min="11016" max="11017" width="11.28515625" style="7" customWidth="1"/>
    <col min="11018" max="11018" width="0" style="7" hidden="1" customWidth="1"/>
    <col min="11019" max="11019" width="7.42578125" style="7" customWidth="1"/>
    <col min="11020" max="11020" width="8.28515625" style="7" customWidth="1"/>
    <col min="11021" max="11021" width="8" style="7" customWidth="1"/>
    <col min="11022" max="11022" width="7" style="7" customWidth="1"/>
    <col min="11023" max="11023" width="3.5703125" style="7" customWidth="1"/>
    <col min="11024" max="11030" width="0" style="7" hidden="1" customWidth="1"/>
    <col min="11031" max="11031" width="9.140625" style="7"/>
    <col min="11032" max="11033" width="5.7109375" style="7" customWidth="1"/>
    <col min="11034" max="11034" width="6.5703125" style="7" customWidth="1"/>
    <col min="11035" max="11035" width="24.85546875" style="7" customWidth="1"/>
    <col min="11036" max="11036" width="4.28515625" style="7" customWidth="1"/>
    <col min="11037" max="11037" width="8.28515625" style="7" customWidth="1"/>
    <col min="11038" max="11038" width="8.7109375" style="7" customWidth="1"/>
    <col min="11039" max="11264" width="9.140625" style="7"/>
    <col min="11265" max="11265" width="4.7109375" style="7" customWidth="1"/>
    <col min="11266" max="11266" width="5.28515625" style="7" customWidth="1"/>
    <col min="11267" max="11267" width="13" style="7" customWidth="1"/>
    <col min="11268" max="11268" width="35.7109375" style="7" customWidth="1"/>
    <col min="11269" max="11269" width="11.28515625" style="7" customWidth="1"/>
    <col min="11270" max="11270" width="5.85546875" style="7" customWidth="1"/>
    <col min="11271" max="11271" width="9.7109375" style="7" customWidth="1"/>
    <col min="11272" max="11273" width="11.28515625" style="7" customWidth="1"/>
    <col min="11274" max="11274" width="0" style="7" hidden="1" customWidth="1"/>
    <col min="11275" max="11275" width="7.42578125" style="7" customWidth="1"/>
    <col min="11276" max="11276" width="8.28515625" style="7" customWidth="1"/>
    <col min="11277" max="11277" width="8" style="7" customWidth="1"/>
    <col min="11278" max="11278" width="7" style="7" customWidth="1"/>
    <col min="11279" max="11279" width="3.5703125" style="7" customWidth="1"/>
    <col min="11280" max="11286" width="0" style="7" hidden="1" customWidth="1"/>
    <col min="11287" max="11287" width="9.140625" style="7"/>
    <col min="11288" max="11289" width="5.7109375" style="7" customWidth="1"/>
    <col min="11290" max="11290" width="6.5703125" style="7" customWidth="1"/>
    <col min="11291" max="11291" width="24.85546875" style="7" customWidth="1"/>
    <col min="11292" max="11292" width="4.28515625" style="7" customWidth="1"/>
    <col min="11293" max="11293" width="8.28515625" style="7" customWidth="1"/>
    <col min="11294" max="11294" width="8.7109375" style="7" customWidth="1"/>
    <col min="11295" max="11520" width="9.140625" style="7"/>
    <col min="11521" max="11521" width="4.7109375" style="7" customWidth="1"/>
    <col min="11522" max="11522" width="5.28515625" style="7" customWidth="1"/>
    <col min="11523" max="11523" width="13" style="7" customWidth="1"/>
    <col min="11524" max="11524" width="35.7109375" style="7" customWidth="1"/>
    <col min="11525" max="11525" width="11.28515625" style="7" customWidth="1"/>
    <col min="11526" max="11526" width="5.85546875" style="7" customWidth="1"/>
    <col min="11527" max="11527" width="9.7109375" style="7" customWidth="1"/>
    <col min="11528" max="11529" width="11.28515625" style="7" customWidth="1"/>
    <col min="11530" max="11530" width="0" style="7" hidden="1" customWidth="1"/>
    <col min="11531" max="11531" width="7.42578125" style="7" customWidth="1"/>
    <col min="11532" max="11532" width="8.28515625" style="7" customWidth="1"/>
    <col min="11533" max="11533" width="8" style="7" customWidth="1"/>
    <col min="11534" max="11534" width="7" style="7" customWidth="1"/>
    <col min="11535" max="11535" width="3.5703125" style="7" customWidth="1"/>
    <col min="11536" max="11542" width="0" style="7" hidden="1" customWidth="1"/>
    <col min="11543" max="11543" width="9.140625" style="7"/>
    <col min="11544" max="11545" width="5.7109375" style="7" customWidth="1"/>
    <col min="11546" max="11546" width="6.5703125" style="7" customWidth="1"/>
    <col min="11547" max="11547" width="24.85546875" style="7" customWidth="1"/>
    <col min="11548" max="11548" width="4.28515625" style="7" customWidth="1"/>
    <col min="11549" max="11549" width="8.28515625" style="7" customWidth="1"/>
    <col min="11550" max="11550" width="8.7109375" style="7" customWidth="1"/>
    <col min="11551" max="11776" width="9.140625" style="7"/>
    <col min="11777" max="11777" width="4.7109375" style="7" customWidth="1"/>
    <col min="11778" max="11778" width="5.28515625" style="7" customWidth="1"/>
    <col min="11779" max="11779" width="13" style="7" customWidth="1"/>
    <col min="11780" max="11780" width="35.7109375" style="7" customWidth="1"/>
    <col min="11781" max="11781" width="11.28515625" style="7" customWidth="1"/>
    <col min="11782" max="11782" width="5.85546875" style="7" customWidth="1"/>
    <col min="11783" max="11783" width="9.7109375" style="7" customWidth="1"/>
    <col min="11784" max="11785" width="11.28515625" style="7" customWidth="1"/>
    <col min="11786" max="11786" width="0" style="7" hidden="1" customWidth="1"/>
    <col min="11787" max="11787" width="7.42578125" style="7" customWidth="1"/>
    <col min="11788" max="11788" width="8.28515625" style="7" customWidth="1"/>
    <col min="11789" max="11789" width="8" style="7" customWidth="1"/>
    <col min="11790" max="11790" width="7" style="7" customWidth="1"/>
    <col min="11791" max="11791" width="3.5703125" style="7" customWidth="1"/>
    <col min="11792" max="11798" width="0" style="7" hidden="1" customWidth="1"/>
    <col min="11799" max="11799" width="9.140625" style="7"/>
    <col min="11800" max="11801" width="5.7109375" style="7" customWidth="1"/>
    <col min="11802" max="11802" width="6.5703125" style="7" customWidth="1"/>
    <col min="11803" max="11803" width="24.85546875" style="7" customWidth="1"/>
    <col min="11804" max="11804" width="4.28515625" style="7" customWidth="1"/>
    <col min="11805" max="11805" width="8.28515625" style="7" customWidth="1"/>
    <col min="11806" max="11806" width="8.7109375" style="7" customWidth="1"/>
    <col min="11807" max="12032" width="9.140625" style="7"/>
    <col min="12033" max="12033" width="4.7109375" style="7" customWidth="1"/>
    <col min="12034" max="12034" width="5.28515625" style="7" customWidth="1"/>
    <col min="12035" max="12035" width="13" style="7" customWidth="1"/>
    <col min="12036" max="12036" width="35.7109375" style="7" customWidth="1"/>
    <col min="12037" max="12037" width="11.28515625" style="7" customWidth="1"/>
    <col min="12038" max="12038" width="5.85546875" style="7" customWidth="1"/>
    <col min="12039" max="12039" width="9.7109375" style="7" customWidth="1"/>
    <col min="12040" max="12041" width="11.28515625" style="7" customWidth="1"/>
    <col min="12042" max="12042" width="0" style="7" hidden="1" customWidth="1"/>
    <col min="12043" max="12043" width="7.42578125" style="7" customWidth="1"/>
    <col min="12044" max="12044" width="8.28515625" style="7" customWidth="1"/>
    <col min="12045" max="12045" width="8" style="7" customWidth="1"/>
    <col min="12046" max="12046" width="7" style="7" customWidth="1"/>
    <col min="12047" max="12047" width="3.5703125" style="7" customWidth="1"/>
    <col min="12048" max="12054" width="0" style="7" hidden="1" customWidth="1"/>
    <col min="12055" max="12055" width="9.140625" style="7"/>
    <col min="12056" max="12057" width="5.7109375" style="7" customWidth="1"/>
    <col min="12058" max="12058" width="6.5703125" style="7" customWidth="1"/>
    <col min="12059" max="12059" width="24.85546875" style="7" customWidth="1"/>
    <col min="12060" max="12060" width="4.28515625" style="7" customWidth="1"/>
    <col min="12061" max="12061" width="8.28515625" style="7" customWidth="1"/>
    <col min="12062" max="12062" width="8.7109375" style="7" customWidth="1"/>
    <col min="12063" max="12288" width="9.140625" style="7"/>
    <col min="12289" max="12289" width="4.7109375" style="7" customWidth="1"/>
    <col min="12290" max="12290" width="5.28515625" style="7" customWidth="1"/>
    <col min="12291" max="12291" width="13" style="7" customWidth="1"/>
    <col min="12292" max="12292" width="35.7109375" style="7" customWidth="1"/>
    <col min="12293" max="12293" width="11.28515625" style="7" customWidth="1"/>
    <col min="12294" max="12294" width="5.85546875" style="7" customWidth="1"/>
    <col min="12295" max="12295" width="9.7109375" style="7" customWidth="1"/>
    <col min="12296" max="12297" width="11.28515625" style="7" customWidth="1"/>
    <col min="12298" max="12298" width="0" style="7" hidden="1" customWidth="1"/>
    <col min="12299" max="12299" width="7.42578125" style="7" customWidth="1"/>
    <col min="12300" max="12300" width="8.28515625" style="7" customWidth="1"/>
    <col min="12301" max="12301" width="8" style="7" customWidth="1"/>
    <col min="12302" max="12302" width="7" style="7" customWidth="1"/>
    <col min="12303" max="12303" width="3.5703125" style="7" customWidth="1"/>
    <col min="12304" max="12310" width="0" style="7" hidden="1" customWidth="1"/>
    <col min="12311" max="12311" width="9.140625" style="7"/>
    <col min="12312" max="12313" width="5.7109375" style="7" customWidth="1"/>
    <col min="12314" max="12314" width="6.5703125" style="7" customWidth="1"/>
    <col min="12315" max="12315" width="24.85546875" style="7" customWidth="1"/>
    <col min="12316" max="12316" width="4.28515625" style="7" customWidth="1"/>
    <col min="12317" max="12317" width="8.28515625" style="7" customWidth="1"/>
    <col min="12318" max="12318" width="8.7109375" style="7" customWidth="1"/>
    <col min="12319" max="12544" width="9.140625" style="7"/>
    <col min="12545" max="12545" width="4.7109375" style="7" customWidth="1"/>
    <col min="12546" max="12546" width="5.28515625" style="7" customWidth="1"/>
    <col min="12547" max="12547" width="13" style="7" customWidth="1"/>
    <col min="12548" max="12548" width="35.7109375" style="7" customWidth="1"/>
    <col min="12549" max="12549" width="11.28515625" style="7" customWidth="1"/>
    <col min="12550" max="12550" width="5.85546875" style="7" customWidth="1"/>
    <col min="12551" max="12551" width="9.7109375" style="7" customWidth="1"/>
    <col min="12552" max="12553" width="11.28515625" style="7" customWidth="1"/>
    <col min="12554" max="12554" width="0" style="7" hidden="1" customWidth="1"/>
    <col min="12555" max="12555" width="7.42578125" style="7" customWidth="1"/>
    <col min="12556" max="12556" width="8.28515625" style="7" customWidth="1"/>
    <col min="12557" max="12557" width="8" style="7" customWidth="1"/>
    <col min="12558" max="12558" width="7" style="7" customWidth="1"/>
    <col min="12559" max="12559" width="3.5703125" style="7" customWidth="1"/>
    <col min="12560" max="12566" width="0" style="7" hidden="1" customWidth="1"/>
    <col min="12567" max="12567" width="9.140625" style="7"/>
    <col min="12568" max="12569" width="5.7109375" style="7" customWidth="1"/>
    <col min="12570" max="12570" width="6.5703125" style="7" customWidth="1"/>
    <col min="12571" max="12571" width="24.85546875" style="7" customWidth="1"/>
    <col min="12572" max="12572" width="4.28515625" style="7" customWidth="1"/>
    <col min="12573" max="12573" width="8.28515625" style="7" customWidth="1"/>
    <col min="12574" max="12574" width="8.7109375" style="7" customWidth="1"/>
    <col min="12575" max="12800" width="9.140625" style="7"/>
    <col min="12801" max="12801" width="4.7109375" style="7" customWidth="1"/>
    <col min="12802" max="12802" width="5.28515625" style="7" customWidth="1"/>
    <col min="12803" max="12803" width="13" style="7" customWidth="1"/>
    <col min="12804" max="12804" width="35.7109375" style="7" customWidth="1"/>
    <col min="12805" max="12805" width="11.28515625" style="7" customWidth="1"/>
    <col min="12806" max="12806" width="5.85546875" style="7" customWidth="1"/>
    <col min="12807" max="12807" width="9.7109375" style="7" customWidth="1"/>
    <col min="12808" max="12809" width="11.28515625" style="7" customWidth="1"/>
    <col min="12810" max="12810" width="0" style="7" hidden="1" customWidth="1"/>
    <col min="12811" max="12811" width="7.42578125" style="7" customWidth="1"/>
    <col min="12812" max="12812" width="8.28515625" style="7" customWidth="1"/>
    <col min="12813" max="12813" width="8" style="7" customWidth="1"/>
    <col min="12814" max="12814" width="7" style="7" customWidth="1"/>
    <col min="12815" max="12815" width="3.5703125" style="7" customWidth="1"/>
    <col min="12816" max="12822" width="0" style="7" hidden="1" customWidth="1"/>
    <col min="12823" max="12823" width="9.140625" style="7"/>
    <col min="12824" max="12825" width="5.7109375" style="7" customWidth="1"/>
    <col min="12826" max="12826" width="6.5703125" style="7" customWidth="1"/>
    <col min="12827" max="12827" width="24.85546875" style="7" customWidth="1"/>
    <col min="12828" max="12828" width="4.28515625" style="7" customWidth="1"/>
    <col min="12829" max="12829" width="8.28515625" style="7" customWidth="1"/>
    <col min="12830" max="12830" width="8.7109375" style="7" customWidth="1"/>
    <col min="12831" max="13056" width="9.140625" style="7"/>
    <col min="13057" max="13057" width="4.7109375" style="7" customWidth="1"/>
    <col min="13058" max="13058" width="5.28515625" style="7" customWidth="1"/>
    <col min="13059" max="13059" width="13" style="7" customWidth="1"/>
    <col min="13060" max="13060" width="35.7109375" style="7" customWidth="1"/>
    <col min="13061" max="13061" width="11.28515625" style="7" customWidth="1"/>
    <col min="13062" max="13062" width="5.85546875" style="7" customWidth="1"/>
    <col min="13063" max="13063" width="9.7109375" style="7" customWidth="1"/>
    <col min="13064" max="13065" width="11.28515625" style="7" customWidth="1"/>
    <col min="13066" max="13066" width="0" style="7" hidden="1" customWidth="1"/>
    <col min="13067" max="13067" width="7.42578125" style="7" customWidth="1"/>
    <col min="13068" max="13068" width="8.28515625" style="7" customWidth="1"/>
    <col min="13069" max="13069" width="8" style="7" customWidth="1"/>
    <col min="13070" max="13070" width="7" style="7" customWidth="1"/>
    <col min="13071" max="13071" width="3.5703125" style="7" customWidth="1"/>
    <col min="13072" max="13078" width="0" style="7" hidden="1" customWidth="1"/>
    <col min="13079" max="13079" width="9.140625" style="7"/>
    <col min="13080" max="13081" width="5.7109375" style="7" customWidth="1"/>
    <col min="13082" max="13082" width="6.5703125" style="7" customWidth="1"/>
    <col min="13083" max="13083" width="24.85546875" style="7" customWidth="1"/>
    <col min="13084" max="13084" width="4.28515625" style="7" customWidth="1"/>
    <col min="13085" max="13085" width="8.28515625" style="7" customWidth="1"/>
    <col min="13086" max="13086" width="8.7109375" style="7" customWidth="1"/>
    <col min="13087" max="13312" width="9.140625" style="7"/>
    <col min="13313" max="13313" width="4.7109375" style="7" customWidth="1"/>
    <col min="13314" max="13314" width="5.28515625" style="7" customWidth="1"/>
    <col min="13315" max="13315" width="13" style="7" customWidth="1"/>
    <col min="13316" max="13316" width="35.7109375" style="7" customWidth="1"/>
    <col min="13317" max="13317" width="11.28515625" style="7" customWidth="1"/>
    <col min="13318" max="13318" width="5.85546875" style="7" customWidth="1"/>
    <col min="13319" max="13319" width="9.7109375" style="7" customWidth="1"/>
    <col min="13320" max="13321" width="11.28515625" style="7" customWidth="1"/>
    <col min="13322" max="13322" width="0" style="7" hidden="1" customWidth="1"/>
    <col min="13323" max="13323" width="7.42578125" style="7" customWidth="1"/>
    <col min="13324" max="13324" width="8.28515625" style="7" customWidth="1"/>
    <col min="13325" max="13325" width="8" style="7" customWidth="1"/>
    <col min="13326" max="13326" width="7" style="7" customWidth="1"/>
    <col min="13327" max="13327" width="3.5703125" style="7" customWidth="1"/>
    <col min="13328" max="13334" width="0" style="7" hidden="1" customWidth="1"/>
    <col min="13335" max="13335" width="9.140625" style="7"/>
    <col min="13336" max="13337" width="5.7109375" style="7" customWidth="1"/>
    <col min="13338" max="13338" width="6.5703125" style="7" customWidth="1"/>
    <col min="13339" max="13339" width="24.85546875" style="7" customWidth="1"/>
    <col min="13340" max="13340" width="4.28515625" style="7" customWidth="1"/>
    <col min="13341" max="13341" width="8.28515625" style="7" customWidth="1"/>
    <col min="13342" max="13342" width="8.7109375" style="7" customWidth="1"/>
    <col min="13343" max="13568" width="9.140625" style="7"/>
    <col min="13569" max="13569" width="4.7109375" style="7" customWidth="1"/>
    <col min="13570" max="13570" width="5.28515625" style="7" customWidth="1"/>
    <col min="13571" max="13571" width="13" style="7" customWidth="1"/>
    <col min="13572" max="13572" width="35.7109375" style="7" customWidth="1"/>
    <col min="13573" max="13573" width="11.28515625" style="7" customWidth="1"/>
    <col min="13574" max="13574" width="5.85546875" style="7" customWidth="1"/>
    <col min="13575" max="13575" width="9.7109375" style="7" customWidth="1"/>
    <col min="13576" max="13577" width="11.28515625" style="7" customWidth="1"/>
    <col min="13578" max="13578" width="0" style="7" hidden="1" customWidth="1"/>
    <col min="13579" max="13579" width="7.42578125" style="7" customWidth="1"/>
    <col min="13580" max="13580" width="8.28515625" style="7" customWidth="1"/>
    <col min="13581" max="13581" width="8" style="7" customWidth="1"/>
    <col min="13582" max="13582" width="7" style="7" customWidth="1"/>
    <col min="13583" max="13583" width="3.5703125" style="7" customWidth="1"/>
    <col min="13584" max="13590" width="0" style="7" hidden="1" customWidth="1"/>
    <col min="13591" max="13591" width="9.140625" style="7"/>
    <col min="13592" max="13593" width="5.7109375" style="7" customWidth="1"/>
    <col min="13594" max="13594" width="6.5703125" style="7" customWidth="1"/>
    <col min="13595" max="13595" width="24.85546875" style="7" customWidth="1"/>
    <col min="13596" max="13596" width="4.28515625" style="7" customWidth="1"/>
    <col min="13597" max="13597" width="8.28515625" style="7" customWidth="1"/>
    <col min="13598" max="13598" width="8.7109375" style="7" customWidth="1"/>
    <col min="13599" max="13824" width="9.140625" style="7"/>
    <col min="13825" max="13825" width="4.7109375" style="7" customWidth="1"/>
    <col min="13826" max="13826" width="5.28515625" style="7" customWidth="1"/>
    <col min="13827" max="13827" width="13" style="7" customWidth="1"/>
    <col min="13828" max="13828" width="35.7109375" style="7" customWidth="1"/>
    <col min="13829" max="13829" width="11.28515625" style="7" customWidth="1"/>
    <col min="13830" max="13830" width="5.85546875" style="7" customWidth="1"/>
    <col min="13831" max="13831" width="9.7109375" style="7" customWidth="1"/>
    <col min="13832" max="13833" width="11.28515625" style="7" customWidth="1"/>
    <col min="13834" max="13834" width="0" style="7" hidden="1" customWidth="1"/>
    <col min="13835" max="13835" width="7.42578125" style="7" customWidth="1"/>
    <col min="13836" max="13836" width="8.28515625" style="7" customWidth="1"/>
    <col min="13837" max="13837" width="8" style="7" customWidth="1"/>
    <col min="13838" max="13838" width="7" style="7" customWidth="1"/>
    <col min="13839" max="13839" width="3.5703125" style="7" customWidth="1"/>
    <col min="13840" max="13846" width="0" style="7" hidden="1" customWidth="1"/>
    <col min="13847" max="13847" width="9.140625" style="7"/>
    <col min="13848" max="13849" width="5.7109375" style="7" customWidth="1"/>
    <col min="13850" max="13850" width="6.5703125" style="7" customWidth="1"/>
    <col min="13851" max="13851" width="24.85546875" style="7" customWidth="1"/>
    <col min="13852" max="13852" width="4.28515625" style="7" customWidth="1"/>
    <col min="13853" max="13853" width="8.28515625" style="7" customWidth="1"/>
    <col min="13854" max="13854" width="8.7109375" style="7" customWidth="1"/>
    <col min="13855" max="14080" width="9.140625" style="7"/>
    <col min="14081" max="14081" width="4.7109375" style="7" customWidth="1"/>
    <col min="14082" max="14082" width="5.28515625" style="7" customWidth="1"/>
    <col min="14083" max="14083" width="13" style="7" customWidth="1"/>
    <col min="14084" max="14084" width="35.7109375" style="7" customWidth="1"/>
    <col min="14085" max="14085" width="11.28515625" style="7" customWidth="1"/>
    <col min="14086" max="14086" width="5.85546875" style="7" customWidth="1"/>
    <col min="14087" max="14087" width="9.7109375" style="7" customWidth="1"/>
    <col min="14088" max="14089" width="11.28515625" style="7" customWidth="1"/>
    <col min="14090" max="14090" width="0" style="7" hidden="1" customWidth="1"/>
    <col min="14091" max="14091" width="7.42578125" style="7" customWidth="1"/>
    <col min="14092" max="14092" width="8.28515625" style="7" customWidth="1"/>
    <col min="14093" max="14093" width="8" style="7" customWidth="1"/>
    <col min="14094" max="14094" width="7" style="7" customWidth="1"/>
    <col min="14095" max="14095" width="3.5703125" style="7" customWidth="1"/>
    <col min="14096" max="14102" width="0" style="7" hidden="1" customWidth="1"/>
    <col min="14103" max="14103" width="9.140625" style="7"/>
    <col min="14104" max="14105" width="5.7109375" style="7" customWidth="1"/>
    <col min="14106" max="14106" width="6.5703125" style="7" customWidth="1"/>
    <col min="14107" max="14107" width="24.85546875" style="7" customWidth="1"/>
    <col min="14108" max="14108" width="4.28515625" style="7" customWidth="1"/>
    <col min="14109" max="14109" width="8.28515625" style="7" customWidth="1"/>
    <col min="14110" max="14110" width="8.7109375" style="7" customWidth="1"/>
    <col min="14111" max="14336" width="9.140625" style="7"/>
    <col min="14337" max="14337" width="4.7109375" style="7" customWidth="1"/>
    <col min="14338" max="14338" width="5.28515625" style="7" customWidth="1"/>
    <col min="14339" max="14339" width="13" style="7" customWidth="1"/>
    <col min="14340" max="14340" width="35.7109375" style="7" customWidth="1"/>
    <col min="14341" max="14341" width="11.28515625" style="7" customWidth="1"/>
    <col min="14342" max="14342" width="5.85546875" style="7" customWidth="1"/>
    <col min="14343" max="14343" width="9.7109375" style="7" customWidth="1"/>
    <col min="14344" max="14345" width="11.28515625" style="7" customWidth="1"/>
    <col min="14346" max="14346" width="0" style="7" hidden="1" customWidth="1"/>
    <col min="14347" max="14347" width="7.42578125" style="7" customWidth="1"/>
    <col min="14348" max="14348" width="8.28515625" style="7" customWidth="1"/>
    <col min="14349" max="14349" width="8" style="7" customWidth="1"/>
    <col min="14350" max="14350" width="7" style="7" customWidth="1"/>
    <col min="14351" max="14351" width="3.5703125" style="7" customWidth="1"/>
    <col min="14352" max="14358" width="0" style="7" hidden="1" customWidth="1"/>
    <col min="14359" max="14359" width="9.140625" style="7"/>
    <col min="14360" max="14361" width="5.7109375" style="7" customWidth="1"/>
    <col min="14362" max="14362" width="6.5703125" style="7" customWidth="1"/>
    <col min="14363" max="14363" width="24.85546875" style="7" customWidth="1"/>
    <col min="14364" max="14364" width="4.28515625" style="7" customWidth="1"/>
    <col min="14365" max="14365" width="8.28515625" style="7" customWidth="1"/>
    <col min="14366" max="14366" width="8.7109375" style="7" customWidth="1"/>
    <col min="14367" max="14592" width="9.140625" style="7"/>
    <col min="14593" max="14593" width="4.7109375" style="7" customWidth="1"/>
    <col min="14594" max="14594" width="5.28515625" style="7" customWidth="1"/>
    <col min="14595" max="14595" width="13" style="7" customWidth="1"/>
    <col min="14596" max="14596" width="35.7109375" style="7" customWidth="1"/>
    <col min="14597" max="14597" width="11.28515625" style="7" customWidth="1"/>
    <col min="14598" max="14598" width="5.85546875" style="7" customWidth="1"/>
    <col min="14599" max="14599" width="9.7109375" style="7" customWidth="1"/>
    <col min="14600" max="14601" width="11.28515625" style="7" customWidth="1"/>
    <col min="14602" max="14602" width="0" style="7" hidden="1" customWidth="1"/>
    <col min="14603" max="14603" width="7.42578125" style="7" customWidth="1"/>
    <col min="14604" max="14604" width="8.28515625" style="7" customWidth="1"/>
    <col min="14605" max="14605" width="8" style="7" customWidth="1"/>
    <col min="14606" max="14606" width="7" style="7" customWidth="1"/>
    <col min="14607" max="14607" width="3.5703125" style="7" customWidth="1"/>
    <col min="14608" max="14614" width="0" style="7" hidden="1" customWidth="1"/>
    <col min="14615" max="14615" width="9.140625" style="7"/>
    <col min="14616" max="14617" width="5.7109375" style="7" customWidth="1"/>
    <col min="14618" max="14618" width="6.5703125" style="7" customWidth="1"/>
    <col min="14619" max="14619" width="24.85546875" style="7" customWidth="1"/>
    <col min="14620" max="14620" width="4.28515625" style="7" customWidth="1"/>
    <col min="14621" max="14621" width="8.28515625" style="7" customWidth="1"/>
    <col min="14622" max="14622" width="8.7109375" style="7" customWidth="1"/>
    <col min="14623" max="14848" width="9.140625" style="7"/>
    <col min="14849" max="14849" width="4.7109375" style="7" customWidth="1"/>
    <col min="14850" max="14850" width="5.28515625" style="7" customWidth="1"/>
    <col min="14851" max="14851" width="13" style="7" customWidth="1"/>
    <col min="14852" max="14852" width="35.7109375" style="7" customWidth="1"/>
    <col min="14853" max="14853" width="11.28515625" style="7" customWidth="1"/>
    <col min="14854" max="14854" width="5.85546875" style="7" customWidth="1"/>
    <col min="14855" max="14855" width="9.7109375" style="7" customWidth="1"/>
    <col min="14856" max="14857" width="11.28515625" style="7" customWidth="1"/>
    <col min="14858" max="14858" width="0" style="7" hidden="1" customWidth="1"/>
    <col min="14859" max="14859" width="7.42578125" style="7" customWidth="1"/>
    <col min="14860" max="14860" width="8.28515625" style="7" customWidth="1"/>
    <col min="14861" max="14861" width="8" style="7" customWidth="1"/>
    <col min="14862" max="14862" width="7" style="7" customWidth="1"/>
    <col min="14863" max="14863" width="3.5703125" style="7" customWidth="1"/>
    <col min="14864" max="14870" width="0" style="7" hidden="1" customWidth="1"/>
    <col min="14871" max="14871" width="9.140625" style="7"/>
    <col min="14872" max="14873" width="5.7109375" style="7" customWidth="1"/>
    <col min="14874" max="14874" width="6.5703125" style="7" customWidth="1"/>
    <col min="14875" max="14875" width="24.85546875" style="7" customWidth="1"/>
    <col min="14876" max="14876" width="4.28515625" style="7" customWidth="1"/>
    <col min="14877" max="14877" width="8.28515625" style="7" customWidth="1"/>
    <col min="14878" max="14878" width="8.7109375" style="7" customWidth="1"/>
    <col min="14879" max="15104" width="9.140625" style="7"/>
    <col min="15105" max="15105" width="4.7109375" style="7" customWidth="1"/>
    <col min="15106" max="15106" width="5.28515625" style="7" customWidth="1"/>
    <col min="15107" max="15107" width="13" style="7" customWidth="1"/>
    <col min="15108" max="15108" width="35.7109375" style="7" customWidth="1"/>
    <col min="15109" max="15109" width="11.28515625" style="7" customWidth="1"/>
    <col min="15110" max="15110" width="5.85546875" style="7" customWidth="1"/>
    <col min="15111" max="15111" width="9.7109375" style="7" customWidth="1"/>
    <col min="15112" max="15113" width="11.28515625" style="7" customWidth="1"/>
    <col min="15114" max="15114" width="0" style="7" hidden="1" customWidth="1"/>
    <col min="15115" max="15115" width="7.42578125" style="7" customWidth="1"/>
    <col min="15116" max="15116" width="8.28515625" style="7" customWidth="1"/>
    <col min="15117" max="15117" width="8" style="7" customWidth="1"/>
    <col min="15118" max="15118" width="7" style="7" customWidth="1"/>
    <col min="15119" max="15119" width="3.5703125" style="7" customWidth="1"/>
    <col min="15120" max="15126" width="0" style="7" hidden="1" customWidth="1"/>
    <col min="15127" max="15127" width="9.140625" style="7"/>
    <col min="15128" max="15129" width="5.7109375" style="7" customWidth="1"/>
    <col min="15130" max="15130" width="6.5703125" style="7" customWidth="1"/>
    <col min="15131" max="15131" width="24.85546875" style="7" customWidth="1"/>
    <col min="15132" max="15132" width="4.28515625" style="7" customWidth="1"/>
    <col min="15133" max="15133" width="8.28515625" style="7" customWidth="1"/>
    <col min="15134" max="15134" width="8.7109375" style="7" customWidth="1"/>
    <col min="15135" max="15360" width="9.140625" style="7"/>
    <col min="15361" max="15361" width="4.7109375" style="7" customWidth="1"/>
    <col min="15362" max="15362" width="5.28515625" style="7" customWidth="1"/>
    <col min="15363" max="15363" width="13" style="7" customWidth="1"/>
    <col min="15364" max="15364" width="35.7109375" style="7" customWidth="1"/>
    <col min="15365" max="15365" width="11.28515625" style="7" customWidth="1"/>
    <col min="15366" max="15366" width="5.85546875" style="7" customWidth="1"/>
    <col min="15367" max="15367" width="9.7109375" style="7" customWidth="1"/>
    <col min="15368" max="15369" width="11.28515625" style="7" customWidth="1"/>
    <col min="15370" max="15370" width="0" style="7" hidden="1" customWidth="1"/>
    <col min="15371" max="15371" width="7.42578125" style="7" customWidth="1"/>
    <col min="15372" max="15372" width="8.28515625" style="7" customWidth="1"/>
    <col min="15373" max="15373" width="8" style="7" customWidth="1"/>
    <col min="15374" max="15374" width="7" style="7" customWidth="1"/>
    <col min="15375" max="15375" width="3.5703125" style="7" customWidth="1"/>
    <col min="15376" max="15382" width="0" style="7" hidden="1" customWidth="1"/>
    <col min="15383" max="15383" width="9.140625" style="7"/>
    <col min="15384" max="15385" width="5.7109375" style="7" customWidth="1"/>
    <col min="15386" max="15386" width="6.5703125" style="7" customWidth="1"/>
    <col min="15387" max="15387" width="24.85546875" style="7" customWidth="1"/>
    <col min="15388" max="15388" width="4.28515625" style="7" customWidth="1"/>
    <col min="15389" max="15389" width="8.28515625" style="7" customWidth="1"/>
    <col min="15390" max="15390" width="8.7109375" style="7" customWidth="1"/>
    <col min="15391" max="15616" width="9.140625" style="7"/>
    <col min="15617" max="15617" width="4.7109375" style="7" customWidth="1"/>
    <col min="15618" max="15618" width="5.28515625" style="7" customWidth="1"/>
    <col min="15619" max="15619" width="13" style="7" customWidth="1"/>
    <col min="15620" max="15620" width="35.7109375" style="7" customWidth="1"/>
    <col min="15621" max="15621" width="11.28515625" style="7" customWidth="1"/>
    <col min="15622" max="15622" width="5.85546875" style="7" customWidth="1"/>
    <col min="15623" max="15623" width="9.7109375" style="7" customWidth="1"/>
    <col min="15624" max="15625" width="11.28515625" style="7" customWidth="1"/>
    <col min="15626" max="15626" width="0" style="7" hidden="1" customWidth="1"/>
    <col min="15627" max="15627" width="7.42578125" style="7" customWidth="1"/>
    <col min="15628" max="15628" width="8.28515625" style="7" customWidth="1"/>
    <col min="15629" max="15629" width="8" style="7" customWidth="1"/>
    <col min="15630" max="15630" width="7" style="7" customWidth="1"/>
    <col min="15631" max="15631" width="3.5703125" style="7" customWidth="1"/>
    <col min="15632" max="15638" width="0" style="7" hidden="1" customWidth="1"/>
    <col min="15639" max="15639" width="9.140625" style="7"/>
    <col min="15640" max="15641" width="5.7109375" style="7" customWidth="1"/>
    <col min="15642" max="15642" width="6.5703125" style="7" customWidth="1"/>
    <col min="15643" max="15643" width="24.85546875" style="7" customWidth="1"/>
    <col min="15644" max="15644" width="4.28515625" style="7" customWidth="1"/>
    <col min="15645" max="15645" width="8.28515625" style="7" customWidth="1"/>
    <col min="15646" max="15646" width="8.7109375" style="7" customWidth="1"/>
    <col min="15647" max="15872" width="9.140625" style="7"/>
    <col min="15873" max="15873" width="4.7109375" style="7" customWidth="1"/>
    <col min="15874" max="15874" width="5.28515625" style="7" customWidth="1"/>
    <col min="15875" max="15875" width="13" style="7" customWidth="1"/>
    <col min="15876" max="15876" width="35.7109375" style="7" customWidth="1"/>
    <col min="15877" max="15877" width="11.28515625" style="7" customWidth="1"/>
    <col min="15878" max="15878" width="5.85546875" style="7" customWidth="1"/>
    <col min="15879" max="15879" width="9.7109375" style="7" customWidth="1"/>
    <col min="15880" max="15881" width="11.28515625" style="7" customWidth="1"/>
    <col min="15882" max="15882" width="0" style="7" hidden="1" customWidth="1"/>
    <col min="15883" max="15883" width="7.42578125" style="7" customWidth="1"/>
    <col min="15884" max="15884" width="8.28515625" style="7" customWidth="1"/>
    <col min="15885" max="15885" width="8" style="7" customWidth="1"/>
    <col min="15886" max="15886" width="7" style="7" customWidth="1"/>
    <col min="15887" max="15887" width="3.5703125" style="7" customWidth="1"/>
    <col min="15888" max="15894" width="0" style="7" hidden="1" customWidth="1"/>
    <col min="15895" max="15895" width="9.140625" style="7"/>
    <col min="15896" max="15897" width="5.7109375" style="7" customWidth="1"/>
    <col min="15898" max="15898" width="6.5703125" style="7" customWidth="1"/>
    <col min="15899" max="15899" width="24.85546875" style="7" customWidth="1"/>
    <col min="15900" max="15900" width="4.28515625" style="7" customWidth="1"/>
    <col min="15901" max="15901" width="8.28515625" style="7" customWidth="1"/>
    <col min="15902" max="15902" width="8.7109375" style="7" customWidth="1"/>
    <col min="15903" max="16128" width="9.140625" style="7"/>
    <col min="16129" max="16129" width="4.7109375" style="7" customWidth="1"/>
    <col min="16130" max="16130" width="5.28515625" style="7" customWidth="1"/>
    <col min="16131" max="16131" width="13" style="7" customWidth="1"/>
    <col min="16132" max="16132" width="35.7109375" style="7" customWidth="1"/>
    <col min="16133" max="16133" width="11.28515625" style="7" customWidth="1"/>
    <col min="16134" max="16134" width="5.85546875" style="7" customWidth="1"/>
    <col min="16135" max="16135" width="9.7109375" style="7" customWidth="1"/>
    <col min="16136" max="16137" width="11.28515625" style="7" customWidth="1"/>
    <col min="16138" max="16138" width="0" style="7" hidden="1" customWidth="1"/>
    <col min="16139" max="16139" width="7.42578125" style="7" customWidth="1"/>
    <col min="16140" max="16140" width="8.28515625" style="7" customWidth="1"/>
    <col min="16141" max="16141" width="8" style="7" customWidth="1"/>
    <col min="16142" max="16142" width="7" style="7" customWidth="1"/>
    <col min="16143" max="16143" width="3.5703125" style="7" customWidth="1"/>
    <col min="16144" max="16150" width="0" style="7" hidden="1" customWidth="1"/>
    <col min="16151" max="16151" width="9.140625" style="7"/>
    <col min="16152" max="16153" width="5.7109375" style="7" customWidth="1"/>
    <col min="16154" max="16154" width="6.5703125" style="7" customWidth="1"/>
    <col min="16155" max="16155" width="24.85546875" style="7" customWidth="1"/>
    <col min="16156" max="16156" width="4.28515625" style="7" customWidth="1"/>
    <col min="16157" max="16157" width="8.28515625" style="7" customWidth="1"/>
    <col min="16158" max="16158" width="8.7109375" style="7" customWidth="1"/>
    <col min="16159" max="16384" width="9.140625" style="7"/>
  </cols>
  <sheetData>
    <row r="1" spans="1:30">
      <c r="A1" s="1" t="s">
        <v>0</v>
      </c>
      <c r="B1" s="2"/>
      <c r="C1" s="2"/>
      <c r="E1" s="2"/>
      <c r="H1" s="2"/>
      <c r="I1" s="1" t="s">
        <v>1</v>
      </c>
      <c r="L1" s="2"/>
      <c r="M1" s="2"/>
      <c r="N1" s="2"/>
      <c r="T1" s="2"/>
      <c r="U1" s="2"/>
      <c r="V1" s="2"/>
      <c r="W1" s="2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1" t="s">
        <v>7</v>
      </c>
      <c r="B2" s="2"/>
      <c r="C2" s="2"/>
      <c r="E2" s="2"/>
      <c r="H2" s="8"/>
      <c r="I2" s="1" t="s">
        <v>8</v>
      </c>
      <c r="L2" s="2"/>
      <c r="M2" s="2"/>
      <c r="N2" s="2"/>
      <c r="T2" s="2"/>
      <c r="U2" s="2"/>
      <c r="V2" s="2"/>
      <c r="W2" s="2"/>
      <c r="Z2" s="6" t="s">
        <v>9</v>
      </c>
      <c r="AA2" s="9" t="s">
        <v>10</v>
      </c>
      <c r="AB2" s="9" t="s">
        <v>11</v>
      </c>
      <c r="AC2" s="9"/>
      <c r="AD2" s="10"/>
    </row>
    <row r="3" spans="1:30">
      <c r="A3" s="1" t="s">
        <v>12</v>
      </c>
      <c r="B3" s="2"/>
      <c r="C3" s="2"/>
      <c r="E3" s="2"/>
      <c r="H3" s="2"/>
      <c r="I3" s="1" t="s">
        <v>229</v>
      </c>
      <c r="L3" s="2"/>
      <c r="M3" s="2"/>
      <c r="N3" s="2"/>
      <c r="T3" s="2"/>
      <c r="U3" s="2"/>
      <c r="V3" s="2"/>
      <c r="W3" s="2"/>
      <c r="Z3" s="6" t="s">
        <v>13</v>
      </c>
      <c r="AA3" s="9" t="s">
        <v>14</v>
      </c>
      <c r="AB3" s="9" t="s">
        <v>15</v>
      </c>
      <c r="AC3" s="9" t="s">
        <v>16</v>
      </c>
      <c r="AD3" s="10" t="s">
        <v>17</v>
      </c>
    </row>
    <row r="4" spans="1:30">
      <c r="A4" s="2"/>
      <c r="B4" s="2"/>
      <c r="C4" s="2"/>
      <c r="E4" s="2"/>
      <c r="G4" s="2"/>
      <c r="H4" s="2"/>
      <c r="I4" s="2"/>
      <c r="J4" s="2"/>
      <c r="K4" s="2"/>
      <c r="L4" s="2"/>
      <c r="M4" s="2"/>
      <c r="N4" s="2"/>
      <c r="T4" s="2"/>
      <c r="U4" s="2"/>
      <c r="V4" s="2"/>
      <c r="W4" s="2"/>
      <c r="Z4" s="6" t="s">
        <v>18</v>
      </c>
      <c r="AA4" s="9" t="s">
        <v>19</v>
      </c>
      <c r="AB4" s="9" t="s">
        <v>15</v>
      </c>
      <c r="AC4" s="9"/>
      <c r="AD4" s="10"/>
    </row>
    <row r="5" spans="1:30">
      <c r="A5" s="1" t="s">
        <v>742</v>
      </c>
      <c r="B5" s="2"/>
      <c r="C5" s="2"/>
      <c r="E5" s="2"/>
      <c r="G5" s="2"/>
      <c r="H5" s="2"/>
      <c r="I5" s="2"/>
      <c r="J5" s="2"/>
      <c r="K5" s="2"/>
      <c r="L5" s="2"/>
      <c r="M5" s="2"/>
      <c r="N5" s="2"/>
      <c r="T5" s="2"/>
      <c r="U5" s="2"/>
      <c r="V5" s="2"/>
      <c r="W5" s="2"/>
      <c r="Z5" s="6" t="s">
        <v>20</v>
      </c>
      <c r="AA5" s="9" t="s">
        <v>14</v>
      </c>
      <c r="AB5" s="9" t="s">
        <v>15</v>
      </c>
      <c r="AC5" s="9" t="s">
        <v>16</v>
      </c>
      <c r="AD5" s="10" t="s">
        <v>17</v>
      </c>
    </row>
    <row r="6" spans="1:30">
      <c r="A6" s="1" t="s">
        <v>477</v>
      </c>
      <c r="B6" s="2"/>
      <c r="C6" s="2"/>
      <c r="E6" s="2"/>
      <c r="G6" s="2"/>
      <c r="H6" s="2"/>
      <c r="I6" s="2"/>
      <c r="J6" s="2"/>
      <c r="K6" s="2"/>
      <c r="L6" s="2"/>
      <c r="M6" s="2"/>
      <c r="N6" s="2"/>
      <c r="T6" s="2"/>
      <c r="U6" s="2"/>
      <c r="V6" s="2"/>
      <c r="W6" s="2"/>
    </row>
    <row r="7" spans="1:30">
      <c r="A7" s="1"/>
      <c r="B7" s="2"/>
      <c r="C7" s="2"/>
      <c r="E7" s="2"/>
      <c r="G7" s="2"/>
      <c r="H7" s="2"/>
      <c r="I7" s="2"/>
      <c r="J7" s="2"/>
      <c r="K7" s="2"/>
      <c r="L7" s="2"/>
      <c r="M7" s="2"/>
      <c r="N7" s="2"/>
      <c r="T7" s="2"/>
      <c r="U7" s="2"/>
      <c r="V7" s="2"/>
      <c r="W7" s="2"/>
    </row>
    <row r="8" spans="1:30" ht="14.25" thickBot="1">
      <c r="A8" s="7" t="s">
        <v>21</v>
      </c>
      <c r="D8" s="13" t="str">
        <f>CONCATENATE(AA2," ",AB2," ",AC2," ",AD2)</f>
        <v xml:space="preserve">Prehľad rozpočtových nákladov v EUR  </v>
      </c>
      <c r="T8" s="2"/>
      <c r="U8" s="2"/>
      <c r="V8" s="2"/>
      <c r="W8" s="2"/>
    </row>
    <row r="9" spans="1:30" ht="13.5" thickTop="1">
      <c r="A9" s="14" t="s">
        <v>22</v>
      </c>
      <c r="B9" s="15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  <c r="I9" s="15" t="s">
        <v>30</v>
      </c>
      <c r="J9" s="15" t="s">
        <v>31</v>
      </c>
      <c r="K9" s="16" t="s">
        <v>32</v>
      </c>
      <c r="L9" s="17"/>
      <c r="M9" s="18" t="s">
        <v>33</v>
      </c>
      <c r="N9" s="17"/>
      <c r="O9" s="19" t="s">
        <v>34</v>
      </c>
      <c r="P9" s="20" t="s">
        <v>35</v>
      </c>
      <c r="Q9" s="21" t="s">
        <v>26</v>
      </c>
      <c r="R9" s="21" t="s">
        <v>26</v>
      </c>
      <c r="S9" s="22" t="s">
        <v>26</v>
      </c>
      <c r="T9" s="23" t="s">
        <v>36</v>
      </c>
      <c r="U9" s="23" t="s">
        <v>37</v>
      </c>
      <c r="V9" s="23" t="s">
        <v>38</v>
      </c>
      <c r="W9" s="2"/>
    </row>
    <row r="10" spans="1:30" ht="13.5" thickBot="1">
      <c r="A10" s="24" t="s">
        <v>39</v>
      </c>
      <c r="B10" s="25" t="s">
        <v>40</v>
      </c>
      <c r="C10" s="26"/>
      <c r="D10" s="25" t="s">
        <v>41</v>
      </c>
      <c r="E10" s="25" t="s">
        <v>42</v>
      </c>
      <c r="F10" s="25" t="s">
        <v>43</v>
      </c>
      <c r="G10" s="25" t="s">
        <v>44</v>
      </c>
      <c r="H10" s="25" t="s">
        <v>45</v>
      </c>
      <c r="I10" s="25" t="s">
        <v>46</v>
      </c>
      <c r="J10" s="25"/>
      <c r="K10" s="25" t="s">
        <v>28</v>
      </c>
      <c r="L10" s="25" t="s">
        <v>31</v>
      </c>
      <c r="M10" s="27" t="s">
        <v>28</v>
      </c>
      <c r="N10" s="25" t="s">
        <v>31</v>
      </c>
      <c r="O10" s="28" t="s">
        <v>47</v>
      </c>
      <c r="P10" s="29"/>
      <c r="Q10" s="30" t="s">
        <v>48</v>
      </c>
      <c r="R10" s="30" t="s">
        <v>49</v>
      </c>
      <c r="S10" s="31" t="s">
        <v>50</v>
      </c>
      <c r="T10" s="23" t="s">
        <v>51</v>
      </c>
      <c r="U10" s="23" t="s">
        <v>52</v>
      </c>
      <c r="V10" s="23" t="s">
        <v>53</v>
      </c>
      <c r="W10" s="32"/>
    </row>
    <row r="11" spans="1:30" ht="13.5" thickTop="1"/>
    <row r="12" spans="1:30">
      <c r="B12" s="34" t="s">
        <v>54</v>
      </c>
    </row>
    <row r="13" spans="1:30">
      <c r="B13" s="12" t="s">
        <v>55</v>
      </c>
    </row>
    <row r="14" spans="1:30">
      <c r="A14" s="33">
        <v>1</v>
      </c>
      <c r="B14" s="11" t="s">
        <v>231</v>
      </c>
      <c r="C14" s="12" t="s">
        <v>232</v>
      </c>
      <c r="D14" s="2" t="s">
        <v>233</v>
      </c>
      <c r="E14" s="5">
        <v>0.28999999999999998</v>
      </c>
      <c r="F14" s="2" t="s">
        <v>234</v>
      </c>
      <c r="H14" s="3">
        <f>ROUND(E14*G14, 2)</f>
        <v>0</v>
      </c>
      <c r="J14" s="3">
        <f>ROUND(E14*G14, 2)</f>
        <v>0</v>
      </c>
      <c r="K14" s="4">
        <v>0.40872999999999998</v>
      </c>
      <c r="L14" s="4">
        <f>E14*K14</f>
        <v>0.11853169999999999</v>
      </c>
      <c r="O14" s="2">
        <v>20</v>
      </c>
      <c r="P14" s="2" t="s">
        <v>60</v>
      </c>
      <c r="T14" s="32" t="s">
        <v>61</v>
      </c>
      <c r="U14" s="32" t="s">
        <v>61</v>
      </c>
      <c r="V14" s="32" t="s">
        <v>62</v>
      </c>
    </row>
    <row r="15" spans="1:30">
      <c r="D15" s="2" t="s">
        <v>478</v>
      </c>
    </row>
    <row r="16" spans="1:30">
      <c r="A16" s="33">
        <v>2</v>
      </c>
      <c r="B16" s="11" t="s">
        <v>64</v>
      </c>
      <c r="C16" s="12" t="s">
        <v>240</v>
      </c>
      <c r="D16" s="2" t="s">
        <v>241</v>
      </c>
      <c r="E16" s="5">
        <v>2</v>
      </c>
      <c r="F16" s="2" t="s">
        <v>59</v>
      </c>
      <c r="H16" s="3">
        <f>ROUND(E16*G16, 2)</f>
        <v>0</v>
      </c>
      <c r="J16" s="3">
        <f>ROUND(E16*G16, 2)</f>
        <v>0</v>
      </c>
      <c r="O16" s="2">
        <v>20</v>
      </c>
      <c r="P16" s="2" t="s">
        <v>60</v>
      </c>
      <c r="T16" s="32" t="s">
        <v>61</v>
      </c>
      <c r="U16" s="32" t="s">
        <v>61</v>
      </c>
      <c r="V16" s="32" t="s">
        <v>62</v>
      </c>
    </row>
    <row r="17" spans="1:22">
      <c r="A17" s="33">
        <v>3</v>
      </c>
      <c r="B17" s="11" t="s">
        <v>56</v>
      </c>
      <c r="C17" s="12" t="s">
        <v>479</v>
      </c>
      <c r="D17" s="2" t="s">
        <v>480</v>
      </c>
      <c r="E17" s="5">
        <v>4.5</v>
      </c>
      <c r="F17" s="2" t="s">
        <v>59</v>
      </c>
      <c r="H17" s="3">
        <f>ROUND(E17*G17, 2)</f>
        <v>0</v>
      </c>
      <c r="J17" s="3">
        <f>ROUND(E17*G17, 2)</f>
        <v>0</v>
      </c>
      <c r="O17" s="2">
        <v>20</v>
      </c>
      <c r="P17" s="2" t="s">
        <v>60</v>
      </c>
      <c r="T17" s="32" t="s">
        <v>61</v>
      </c>
      <c r="U17" s="32" t="s">
        <v>61</v>
      </c>
      <c r="V17" s="32" t="s">
        <v>62</v>
      </c>
    </row>
    <row r="18" spans="1:22">
      <c r="D18" s="2" t="s">
        <v>481</v>
      </c>
    </row>
    <row r="19" spans="1:22">
      <c r="A19" s="33">
        <v>4</v>
      </c>
      <c r="B19" s="11" t="s">
        <v>56</v>
      </c>
      <c r="C19" s="12" t="s">
        <v>245</v>
      </c>
      <c r="D19" s="2" t="s">
        <v>246</v>
      </c>
      <c r="E19" s="5">
        <v>2.25</v>
      </c>
      <c r="F19" s="2" t="s">
        <v>59</v>
      </c>
      <c r="H19" s="3">
        <f>ROUND(E19*G19, 2)</f>
        <v>0</v>
      </c>
      <c r="J19" s="3">
        <f>ROUND(E19*G19, 2)</f>
        <v>0</v>
      </c>
      <c r="O19" s="2">
        <v>20</v>
      </c>
      <c r="P19" s="2" t="s">
        <v>60</v>
      </c>
      <c r="T19" s="32" t="s">
        <v>61</v>
      </c>
      <c r="U19" s="32" t="s">
        <v>61</v>
      </c>
      <c r="V19" s="32" t="s">
        <v>62</v>
      </c>
    </row>
    <row r="20" spans="1:22">
      <c r="D20" s="2" t="s">
        <v>482</v>
      </c>
    </row>
    <row r="21" spans="1:22">
      <c r="A21" s="33">
        <v>5</v>
      </c>
      <c r="B21" s="11" t="s">
        <v>64</v>
      </c>
      <c r="C21" s="12" t="s">
        <v>248</v>
      </c>
      <c r="D21" s="2" t="s">
        <v>249</v>
      </c>
      <c r="E21" s="5">
        <v>255.2</v>
      </c>
      <c r="F21" s="2" t="s">
        <v>59</v>
      </c>
      <c r="H21" s="3">
        <f>ROUND(E21*G21, 2)</f>
        <v>0</v>
      </c>
      <c r="J21" s="3">
        <f>ROUND(E21*G21, 2)</f>
        <v>0</v>
      </c>
      <c r="O21" s="2">
        <v>20</v>
      </c>
      <c r="P21" s="2" t="s">
        <v>60</v>
      </c>
      <c r="T21" s="32" t="s">
        <v>61</v>
      </c>
      <c r="U21" s="32" t="s">
        <v>61</v>
      </c>
      <c r="V21" s="32" t="s">
        <v>62</v>
      </c>
    </row>
    <row r="22" spans="1:22">
      <c r="D22" s="2" t="s">
        <v>483</v>
      </c>
    </row>
    <row r="23" spans="1:22">
      <c r="A23" s="33">
        <v>6</v>
      </c>
      <c r="B23" s="11" t="s">
        <v>56</v>
      </c>
      <c r="C23" s="12" t="s">
        <v>251</v>
      </c>
      <c r="D23" s="2" t="s">
        <v>252</v>
      </c>
      <c r="E23" s="5">
        <v>127.6</v>
      </c>
      <c r="F23" s="2" t="s">
        <v>59</v>
      </c>
      <c r="H23" s="3">
        <f>ROUND(E23*G23, 2)</f>
        <v>0</v>
      </c>
      <c r="J23" s="3">
        <f>ROUND(E23*G23, 2)</f>
        <v>0</v>
      </c>
      <c r="O23" s="2">
        <v>20</v>
      </c>
      <c r="P23" s="2" t="s">
        <v>60</v>
      </c>
      <c r="T23" s="32" t="s">
        <v>61</v>
      </c>
      <c r="U23" s="32" t="s">
        <v>61</v>
      </c>
      <c r="V23" s="32" t="s">
        <v>62</v>
      </c>
    </row>
    <row r="24" spans="1:22">
      <c r="D24" s="2" t="s">
        <v>484</v>
      </c>
    </row>
    <row r="25" spans="1:22">
      <c r="A25" s="33">
        <v>7</v>
      </c>
      <c r="B25" s="11" t="s">
        <v>64</v>
      </c>
      <c r="C25" s="12" t="s">
        <v>259</v>
      </c>
      <c r="D25" s="2" t="s">
        <v>260</v>
      </c>
      <c r="E25" s="5">
        <v>132.1</v>
      </c>
      <c r="F25" s="2" t="s">
        <v>59</v>
      </c>
      <c r="H25" s="3">
        <f>ROUND(E25*G25, 2)</f>
        <v>0</v>
      </c>
      <c r="J25" s="3">
        <f>ROUND(E25*G25, 2)</f>
        <v>0</v>
      </c>
      <c r="O25" s="2">
        <v>20</v>
      </c>
      <c r="P25" s="2" t="s">
        <v>60</v>
      </c>
      <c r="T25" s="32" t="s">
        <v>61</v>
      </c>
      <c r="U25" s="32" t="s">
        <v>61</v>
      </c>
      <c r="V25" s="32" t="s">
        <v>62</v>
      </c>
    </row>
    <row r="26" spans="1:22">
      <c r="D26" s="2" t="s">
        <v>484</v>
      </c>
    </row>
    <row r="27" spans="1:22">
      <c r="D27" s="2" t="s">
        <v>485</v>
      </c>
    </row>
    <row r="28" spans="1:22">
      <c r="A28" s="33">
        <v>8</v>
      </c>
      <c r="B28" s="11" t="s">
        <v>56</v>
      </c>
      <c r="C28" s="12" t="s">
        <v>71</v>
      </c>
      <c r="D28" s="2" t="s">
        <v>72</v>
      </c>
      <c r="E28" s="5">
        <v>116</v>
      </c>
      <c r="F28" s="2" t="s">
        <v>59</v>
      </c>
      <c r="H28" s="3">
        <f>ROUND(E28*G28, 2)</f>
        <v>0</v>
      </c>
      <c r="J28" s="3">
        <f>ROUND(E28*G28, 2)</f>
        <v>0</v>
      </c>
      <c r="O28" s="2">
        <v>20</v>
      </c>
      <c r="P28" s="2" t="s">
        <v>60</v>
      </c>
      <c r="T28" s="32" t="s">
        <v>61</v>
      </c>
      <c r="U28" s="32" t="s">
        <v>61</v>
      </c>
      <c r="V28" s="32" t="s">
        <v>62</v>
      </c>
    </row>
    <row r="29" spans="1:22">
      <c r="D29" s="2" t="s">
        <v>486</v>
      </c>
    </row>
    <row r="30" spans="1:22">
      <c r="A30" s="33">
        <v>9</v>
      </c>
      <c r="B30" s="11" t="s">
        <v>56</v>
      </c>
      <c r="C30" s="12" t="s">
        <v>77</v>
      </c>
      <c r="D30" s="2" t="s">
        <v>78</v>
      </c>
      <c r="E30" s="5">
        <v>116</v>
      </c>
      <c r="F30" s="2" t="s">
        <v>59</v>
      </c>
      <c r="H30" s="3">
        <f>ROUND(E30*G30, 2)</f>
        <v>0</v>
      </c>
      <c r="J30" s="3">
        <f>ROUND(E30*G30, 2)</f>
        <v>0</v>
      </c>
      <c r="O30" s="2">
        <v>20</v>
      </c>
      <c r="P30" s="2" t="s">
        <v>60</v>
      </c>
      <c r="T30" s="32" t="s">
        <v>61</v>
      </c>
      <c r="U30" s="32" t="s">
        <v>61</v>
      </c>
      <c r="V30" s="32" t="s">
        <v>62</v>
      </c>
    </row>
    <row r="31" spans="1:22">
      <c r="A31" s="33">
        <v>10</v>
      </c>
      <c r="B31" s="11" t="s">
        <v>56</v>
      </c>
      <c r="C31" s="12" t="s">
        <v>79</v>
      </c>
      <c r="D31" s="2" t="s">
        <v>80</v>
      </c>
      <c r="E31" s="5">
        <v>143.69999999999999</v>
      </c>
      <c r="F31" s="2" t="s">
        <v>59</v>
      </c>
      <c r="H31" s="3">
        <f>ROUND(E31*G31, 2)</f>
        <v>0</v>
      </c>
      <c r="J31" s="3">
        <f>ROUND(E31*G31, 2)</f>
        <v>0</v>
      </c>
      <c r="O31" s="2">
        <v>20</v>
      </c>
      <c r="P31" s="2" t="s">
        <v>60</v>
      </c>
      <c r="T31" s="32" t="s">
        <v>61</v>
      </c>
      <c r="U31" s="32" t="s">
        <v>61</v>
      </c>
      <c r="V31" s="32" t="s">
        <v>62</v>
      </c>
    </row>
    <row r="32" spans="1:22">
      <c r="D32" s="2" t="s">
        <v>487</v>
      </c>
    </row>
    <row r="33" spans="1:22">
      <c r="A33" s="33">
        <v>11</v>
      </c>
      <c r="B33" s="11" t="s">
        <v>64</v>
      </c>
      <c r="C33" s="12" t="s">
        <v>264</v>
      </c>
      <c r="D33" s="2" t="s">
        <v>265</v>
      </c>
      <c r="E33" s="5">
        <v>81.2</v>
      </c>
      <c r="F33" s="2" t="s">
        <v>59</v>
      </c>
      <c r="H33" s="3">
        <f>ROUND(E33*G33, 2)</f>
        <v>0</v>
      </c>
      <c r="J33" s="3">
        <f>ROUND(E33*G33, 2)</f>
        <v>0</v>
      </c>
      <c r="O33" s="2">
        <v>20</v>
      </c>
      <c r="P33" s="2" t="s">
        <v>60</v>
      </c>
      <c r="T33" s="32" t="s">
        <v>61</v>
      </c>
      <c r="U33" s="32" t="s">
        <v>61</v>
      </c>
      <c r="V33" s="32" t="s">
        <v>62</v>
      </c>
    </row>
    <row r="34" spans="1:22">
      <c r="D34" s="2" t="s">
        <v>488</v>
      </c>
    </row>
    <row r="35" spans="1:22">
      <c r="A35" s="33">
        <v>12</v>
      </c>
      <c r="B35" s="11" t="s">
        <v>85</v>
      </c>
      <c r="C35" s="12" t="s">
        <v>489</v>
      </c>
      <c r="D35" s="2" t="s">
        <v>490</v>
      </c>
      <c r="E35" s="5">
        <v>81.2</v>
      </c>
      <c r="F35" s="2" t="s">
        <v>59</v>
      </c>
      <c r="I35" s="3">
        <f>ROUND(E35*G35, 2)</f>
        <v>0</v>
      </c>
      <c r="J35" s="3">
        <f>ROUND(E35*G35, 2)</f>
        <v>0</v>
      </c>
      <c r="K35" s="4">
        <v>1.67</v>
      </c>
      <c r="L35" s="4">
        <f>E35*K35</f>
        <v>135.60399999999998</v>
      </c>
      <c r="O35" s="2">
        <v>20</v>
      </c>
      <c r="P35" s="2" t="s">
        <v>60</v>
      </c>
      <c r="T35" s="32" t="s">
        <v>61</v>
      </c>
      <c r="U35" s="32" t="s">
        <v>61</v>
      </c>
      <c r="V35" s="32" t="s">
        <v>62</v>
      </c>
    </row>
    <row r="36" spans="1:22">
      <c r="D36" s="33" t="s">
        <v>98</v>
      </c>
      <c r="E36" s="35">
        <f>J36</f>
        <v>0</v>
      </c>
      <c r="H36" s="35">
        <f>SUM(H12:H35)</f>
        <v>0</v>
      </c>
      <c r="I36" s="35">
        <f>SUM(I12:I35)</f>
        <v>0</v>
      </c>
      <c r="J36" s="35">
        <f>SUM(J12:J35)</f>
        <v>0</v>
      </c>
      <c r="L36" s="36">
        <f>SUM(L12:L35)</f>
        <v>135.72253169999999</v>
      </c>
      <c r="N36" s="37">
        <f>SUM(N12:N35)</f>
        <v>0</v>
      </c>
    </row>
    <row r="38" spans="1:22">
      <c r="B38" s="12" t="s">
        <v>269</v>
      </c>
    </row>
    <row r="39" spans="1:22">
      <c r="A39" s="33">
        <v>13</v>
      </c>
      <c r="B39" s="11" t="s">
        <v>231</v>
      </c>
      <c r="C39" s="12" t="s">
        <v>270</v>
      </c>
      <c r="D39" s="2" t="s">
        <v>271</v>
      </c>
      <c r="E39" s="5">
        <v>34.799999999999997</v>
      </c>
      <c r="F39" s="2" t="s">
        <v>59</v>
      </c>
      <c r="H39" s="3">
        <f>ROUND(E39*G39, 2)</f>
        <v>0</v>
      </c>
      <c r="J39" s="3">
        <f>ROUND(E39*G39, 2)</f>
        <v>0</v>
      </c>
      <c r="K39" s="4">
        <v>1.8907700000000001</v>
      </c>
      <c r="L39" s="4">
        <f>E39*K39</f>
        <v>65.798795999999996</v>
      </c>
      <c r="O39" s="2">
        <v>20</v>
      </c>
      <c r="P39" s="2" t="s">
        <v>60</v>
      </c>
      <c r="T39" s="32" t="s">
        <v>61</v>
      </c>
      <c r="U39" s="32" t="s">
        <v>61</v>
      </c>
      <c r="V39" s="32" t="s">
        <v>62</v>
      </c>
    </row>
    <row r="40" spans="1:22">
      <c r="D40" s="2" t="s">
        <v>491</v>
      </c>
    </row>
    <row r="41" spans="1:22">
      <c r="D41" s="33" t="s">
        <v>279</v>
      </c>
      <c r="E41" s="35">
        <f>J41</f>
        <v>0</v>
      </c>
      <c r="H41" s="35">
        <f>SUM(H38:H40)</f>
        <v>0</v>
      </c>
      <c r="I41" s="35">
        <f>SUM(I38:I40)</f>
        <v>0</v>
      </c>
      <c r="J41" s="35">
        <f>SUM(J38:J40)</f>
        <v>0</v>
      </c>
      <c r="L41" s="36">
        <f>SUM(L38:L40)</f>
        <v>65.798795999999996</v>
      </c>
      <c r="N41" s="37">
        <f>SUM(N38:N40)</f>
        <v>0</v>
      </c>
    </row>
    <row r="43" spans="1:22">
      <c r="B43" s="12" t="s">
        <v>280</v>
      </c>
    </row>
    <row r="44" spans="1:22">
      <c r="A44" s="33">
        <v>14</v>
      </c>
      <c r="B44" s="11" t="s">
        <v>231</v>
      </c>
      <c r="C44" s="12" t="s">
        <v>369</v>
      </c>
      <c r="D44" s="2" t="s">
        <v>370</v>
      </c>
      <c r="E44" s="5">
        <v>1</v>
      </c>
      <c r="F44" s="2" t="s">
        <v>129</v>
      </c>
      <c r="H44" s="3">
        <f>ROUND(E44*G44, 2)</f>
        <v>0</v>
      </c>
      <c r="J44" s="3">
        <f>ROUND(E44*G44, 2)</f>
        <v>0</v>
      </c>
      <c r="K44" s="4">
        <v>0.10213999999999999</v>
      </c>
      <c r="L44" s="4">
        <f>E44*K44</f>
        <v>0.10213999999999999</v>
      </c>
      <c r="O44" s="2">
        <v>20</v>
      </c>
      <c r="P44" s="2" t="s">
        <v>60</v>
      </c>
      <c r="T44" s="32" t="s">
        <v>61</v>
      </c>
      <c r="U44" s="32" t="s">
        <v>61</v>
      </c>
      <c r="V44" s="32" t="s">
        <v>62</v>
      </c>
    </row>
    <row r="45" spans="1:22">
      <c r="A45" s="33">
        <v>15</v>
      </c>
      <c r="B45" s="11" t="s">
        <v>85</v>
      </c>
      <c r="C45" s="12" t="s">
        <v>371</v>
      </c>
      <c r="D45" s="2" t="s">
        <v>492</v>
      </c>
      <c r="E45" s="5">
        <v>1</v>
      </c>
      <c r="F45" s="2" t="s">
        <v>129</v>
      </c>
      <c r="I45" s="3">
        <f>ROUND(E45*G45, 2)</f>
        <v>0</v>
      </c>
      <c r="J45" s="3">
        <f>ROUND(E45*G45, 2)</f>
        <v>0</v>
      </c>
      <c r="K45" s="4">
        <v>1.6E-2</v>
      </c>
      <c r="L45" s="4">
        <f>E45*K45</f>
        <v>1.6E-2</v>
      </c>
      <c r="O45" s="2">
        <v>20</v>
      </c>
      <c r="P45" s="2" t="s">
        <v>60</v>
      </c>
      <c r="T45" s="32" t="s">
        <v>61</v>
      </c>
      <c r="U45" s="32" t="s">
        <v>61</v>
      </c>
      <c r="V45" s="32" t="s">
        <v>62</v>
      </c>
    </row>
    <row r="46" spans="1:22">
      <c r="A46" s="33">
        <v>16</v>
      </c>
      <c r="B46" s="11" t="s">
        <v>56</v>
      </c>
      <c r="C46" s="12" t="s">
        <v>493</v>
      </c>
      <c r="D46" s="2" t="s">
        <v>494</v>
      </c>
      <c r="E46" s="5">
        <v>290</v>
      </c>
      <c r="F46" s="2" t="s">
        <v>190</v>
      </c>
      <c r="H46" s="3">
        <f>ROUND(E46*G46, 2)</f>
        <v>0</v>
      </c>
      <c r="J46" s="3">
        <f>ROUND(E46*G46, 2)</f>
        <v>0</v>
      </c>
      <c r="O46" s="2">
        <v>20</v>
      </c>
      <c r="P46" s="2" t="s">
        <v>60</v>
      </c>
      <c r="T46" s="32" t="s">
        <v>61</v>
      </c>
      <c r="U46" s="32" t="s">
        <v>61</v>
      </c>
      <c r="V46" s="32" t="s">
        <v>62</v>
      </c>
    </row>
    <row r="47" spans="1:22">
      <c r="D47" s="2" t="s">
        <v>495</v>
      </c>
    </row>
    <row r="48" spans="1:22">
      <c r="D48" s="33" t="s">
        <v>377</v>
      </c>
      <c r="E48" s="35">
        <f>J48</f>
        <v>0</v>
      </c>
      <c r="H48" s="35">
        <f>SUM(H43:H47)</f>
        <v>0</v>
      </c>
      <c r="I48" s="35">
        <f>SUM(I43:I47)</f>
        <v>0</v>
      </c>
      <c r="J48" s="35">
        <f>SUM(J43:J47)</f>
        <v>0</v>
      </c>
      <c r="L48" s="36">
        <f>SUM(L43:L47)</f>
        <v>0.11814</v>
      </c>
      <c r="N48" s="37">
        <f>SUM(N43:N47)</f>
        <v>0</v>
      </c>
    </row>
    <row r="50" spans="1:22">
      <c r="B50" s="12" t="s">
        <v>154</v>
      </c>
    </row>
    <row r="51" spans="1:22">
      <c r="A51" s="33">
        <v>17</v>
      </c>
      <c r="B51" s="11" t="s">
        <v>231</v>
      </c>
      <c r="C51" s="12" t="s">
        <v>475</v>
      </c>
      <c r="D51" s="2" t="s">
        <v>476</v>
      </c>
      <c r="E51" s="5">
        <v>201.63900000000001</v>
      </c>
      <c r="F51" s="2" t="s">
        <v>214</v>
      </c>
      <c r="H51" s="3">
        <f>ROUND(E51*G51, 2)</f>
        <v>0</v>
      </c>
      <c r="J51" s="3">
        <f>ROUND(E51*G51, 2)</f>
        <v>0</v>
      </c>
      <c r="O51" s="2">
        <v>20</v>
      </c>
      <c r="P51" s="2" t="s">
        <v>60</v>
      </c>
      <c r="T51" s="32" t="s">
        <v>61</v>
      </c>
      <c r="U51" s="32" t="s">
        <v>61</v>
      </c>
      <c r="V51" s="32" t="s">
        <v>62</v>
      </c>
    </row>
    <row r="52" spans="1:22">
      <c r="A52" s="33">
        <v>18</v>
      </c>
      <c r="B52" s="11" t="s">
        <v>496</v>
      </c>
      <c r="C52" s="12" t="s">
        <v>497</v>
      </c>
      <c r="D52" s="2" t="s">
        <v>498</v>
      </c>
      <c r="E52" s="5">
        <v>1</v>
      </c>
      <c r="F52" s="2" t="s">
        <v>499</v>
      </c>
      <c r="H52" s="3">
        <f>ROUND(E52*G52, 2)</f>
        <v>0</v>
      </c>
      <c r="J52" s="3">
        <f>ROUND(E52*G52, 2)</f>
        <v>0</v>
      </c>
      <c r="O52" s="2">
        <v>20</v>
      </c>
      <c r="P52" s="2" t="s">
        <v>60</v>
      </c>
      <c r="T52" s="32" t="s">
        <v>61</v>
      </c>
      <c r="U52" s="32" t="s">
        <v>61</v>
      </c>
      <c r="V52" s="32" t="s">
        <v>62</v>
      </c>
    </row>
    <row r="53" spans="1:22">
      <c r="A53" s="33">
        <v>19</v>
      </c>
      <c r="B53" s="11" t="s">
        <v>496</v>
      </c>
      <c r="C53" s="12" t="s">
        <v>500</v>
      </c>
      <c r="D53" s="2" t="s">
        <v>501</v>
      </c>
      <c r="E53" s="5">
        <v>1</v>
      </c>
      <c r="F53" s="2" t="s">
        <v>499</v>
      </c>
      <c r="H53" s="3">
        <f>ROUND(E53*G53, 2)</f>
        <v>0</v>
      </c>
      <c r="J53" s="3">
        <f>ROUND(E53*G53, 2)</f>
        <v>0</v>
      </c>
      <c r="O53" s="2">
        <v>20</v>
      </c>
      <c r="P53" s="2" t="s">
        <v>60</v>
      </c>
      <c r="T53" s="32" t="s">
        <v>61</v>
      </c>
      <c r="U53" s="32" t="s">
        <v>61</v>
      </c>
      <c r="V53" s="32" t="s">
        <v>62</v>
      </c>
    </row>
    <row r="54" spans="1:22">
      <c r="A54" s="33">
        <v>20</v>
      </c>
      <c r="B54" s="11" t="s">
        <v>496</v>
      </c>
      <c r="C54" s="12" t="s">
        <v>502</v>
      </c>
      <c r="D54" s="2" t="s">
        <v>503</v>
      </c>
      <c r="E54" s="5">
        <v>1</v>
      </c>
      <c r="F54" s="2" t="s">
        <v>499</v>
      </c>
      <c r="H54" s="3">
        <f>ROUND(E54*G54, 2)</f>
        <v>0</v>
      </c>
      <c r="J54" s="3">
        <f>ROUND(E54*G54, 2)</f>
        <v>0</v>
      </c>
      <c r="O54" s="2">
        <v>20</v>
      </c>
      <c r="P54" s="2" t="s">
        <v>60</v>
      </c>
      <c r="T54" s="32" t="s">
        <v>61</v>
      </c>
      <c r="U54" s="32" t="s">
        <v>61</v>
      </c>
      <c r="V54" s="32" t="s">
        <v>62</v>
      </c>
    </row>
    <row r="55" spans="1:22">
      <c r="D55" s="33" t="s">
        <v>226</v>
      </c>
      <c r="E55" s="35">
        <f>J55</f>
        <v>0</v>
      </c>
      <c r="H55" s="35">
        <f>SUM(H50:H54)</f>
        <v>0</v>
      </c>
      <c r="I55" s="35">
        <f>SUM(I50:I54)</f>
        <v>0</v>
      </c>
      <c r="J55" s="35">
        <f>SUM(J50:J54)</f>
        <v>0</v>
      </c>
      <c r="L55" s="36">
        <f>SUM(L50:L54)</f>
        <v>0</v>
      </c>
      <c r="N55" s="37">
        <f>SUM(N50:N54)</f>
        <v>0</v>
      </c>
    </row>
    <row r="57" spans="1:22">
      <c r="D57" s="33" t="s">
        <v>227</v>
      </c>
      <c r="E57" s="37">
        <f>J57</f>
        <v>0</v>
      </c>
      <c r="H57" s="35">
        <f>+H36+H41+H48+H55</f>
        <v>0</v>
      </c>
      <c r="I57" s="35">
        <f>+I36+I41+I48+I55</f>
        <v>0</v>
      </c>
      <c r="J57" s="35">
        <f>+J36+J41+J48+J55</f>
        <v>0</v>
      </c>
      <c r="L57" s="36">
        <f>+L36+L41+L48+L55</f>
        <v>201.63946769999998</v>
      </c>
      <c r="N57" s="37">
        <f>+N36+N41+N48+N55</f>
        <v>0</v>
      </c>
    </row>
    <row r="59" spans="1:22">
      <c r="B59" s="34" t="s">
        <v>380</v>
      </c>
    </row>
    <row r="60" spans="1:22">
      <c r="B60" s="12" t="s">
        <v>504</v>
      </c>
    </row>
    <row r="61" spans="1:22">
      <c r="A61" s="33">
        <v>21</v>
      </c>
      <c r="B61" s="11" t="s">
        <v>505</v>
      </c>
      <c r="C61" s="12" t="s">
        <v>506</v>
      </c>
      <c r="D61" s="2" t="s">
        <v>507</v>
      </c>
      <c r="E61" s="5">
        <v>111.6</v>
      </c>
      <c r="F61" s="2" t="s">
        <v>190</v>
      </c>
      <c r="H61" s="3">
        <f>ROUND(E61*G61, 2)</f>
        <v>0</v>
      </c>
      <c r="J61" s="3">
        <f>ROUND(E61*G61, 2)</f>
        <v>0</v>
      </c>
      <c r="O61" s="2">
        <v>20</v>
      </c>
      <c r="P61" s="2" t="s">
        <v>60</v>
      </c>
      <c r="T61" s="32" t="s">
        <v>61</v>
      </c>
      <c r="U61" s="32" t="s">
        <v>61</v>
      </c>
      <c r="V61" s="32" t="s">
        <v>384</v>
      </c>
    </row>
    <row r="62" spans="1:22">
      <c r="A62" s="33">
        <v>22</v>
      </c>
      <c r="B62" s="11" t="s">
        <v>505</v>
      </c>
      <c r="C62" s="12" t="s">
        <v>508</v>
      </c>
      <c r="D62" s="2" t="s">
        <v>509</v>
      </c>
      <c r="E62" s="5">
        <v>178</v>
      </c>
      <c r="F62" s="2" t="s">
        <v>190</v>
      </c>
      <c r="H62" s="3">
        <f>ROUND(E62*G62, 2)</f>
        <v>0</v>
      </c>
      <c r="J62" s="3">
        <f>ROUND(E62*G62, 2)</f>
        <v>0</v>
      </c>
      <c r="O62" s="2">
        <v>20</v>
      </c>
      <c r="P62" s="2" t="s">
        <v>60</v>
      </c>
      <c r="T62" s="32" t="s">
        <v>61</v>
      </c>
      <c r="U62" s="32" t="s">
        <v>61</v>
      </c>
      <c r="V62" s="32" t="s">
        <v>384</v>
      </c>
    </row>
    <row r="63" spans="1:22">
      <c r="A63" s="33">
        <v>23</v>
      </c>
      <c r="B63" s="11" t="s">
        <v>505</v>
      </c>
      <c r="C63" s="12" t="s">
        <v>510</v>
      </c>
      <c r="D63" s="2" t="s">
        <v>511</v>
      </c>
      <c r="E63" s="5">
        <v>289.60000000000002</v>
      </c>
      <c r="F63" s="2" t="s">
        <v>190</v>
      </c>
      <c r="H63" s="3">
        <f>ROUND(E63*G63, 2)</f>
        <v>0</v>
      </c>
      <c r="J63" s="3">
        <f>ROUND(E63*G63, 2)</f>
        <v>0</v>
      </c>
      <c r="O63" s="2">
        <v>20</v>
      </c>
      <c r="P63" s="2" t="s">
        <v>60</v>
      </c>
      <c r="T63" s="32" t="s">
        <v>61</v>
      </c>
      <c r="U63" s="32" t="s">
        <v>61</v>
      </c>
      <c r="V63" s="32" t="s">
        <v>384</v>
      </c>
    </row>
    <row r="64" spans="1:22">
      <c r="A64" s="33">
        <v>24</v>
      </c>
      <c r="B64" s="11" t="s">
        <v>505</v>
      </c>
      <c r="C64" s="12" t="s">
        <v>512</v>
      </c>
      <c r="D64" s="2" t="s">
        <v>513</v>
      </c>
      <c r="E64" s="5">
        <v>1</v>
      </c>
      <c r="F64" s="2" t="s">
        <v>514</v>
      </c>
      <c r="H64" s="3">
        <f>ROUND(E64*G64, 2)</f>
        <v>0</v>
      </c>
      <c r="J64" s="3">
        <f>ROUND(E64*G64, 2)</f>
        <v>0</v>
      </c>
      <c r="O64" s="2">
        <v>20</v>
      </c>
      <c r="P64" s="2" t="s">
        <v>60</v>
      </c>
      <c r="T64" s="32" t="s">
        <v>61</v>
      </c>
      <c r="U64" s="32" t="s">
        <v>61</v>
      </c>
      <c r="V64" s="32" t="s">
        <v>384</v>
      </c>
    </row>
    <row r="65" spans="1:22">
      <c r="D65" s="33" t="s">
        <v>515</v>
      </c>
      <c r="E65" s="35">
        <f>J65</f>
        <v>0</v>
      </c>
      <c r="H65" s="35">
        <f>SUM(H59:H64)</f>
        <v>0</v>
      </c>
      <c r="I65" s="35">
        <f>SUM(I59:I64)</f>
        <v>0</v>
      </c>
      <c r="J65" s="35">
        <f>SUM(J59:J64)</f>
        <v>0</v>
      </c>
      <c r="L65" s="36">
        <f>SUM(L59:L64)</f>
        <v>0</v>
      </c>
      <c r="N65" s="37">
        <f>SUM(N59:N64)</f>
        <v>0</v>
      </c>
    </row>
    <row r="67" spans="1:22">
      <c r="B67" s="12" t="s">
        <v>516</v>
      </c>
    </row>
    <row r="68" spans="1:22">
      <c r="A68" s="33">
        <v>25</v>
      </c>
      <c r="B68" s="11" t="s">
        <v>517</v>
      </c>
      <c r="C68" s="12" t="s">
        <v>518</v>
      </c>
      <c r="D68" s="2" t="s">
        <v>519</v>
      </c>
      <c r="E68" s="5">
        <v>290</v>
      </c>
      <c r="F68" s="2" t="s">
        <v>190</v>
      </c>
      <c r="H68" s="3">
        <f>ROUND(E68*G68, 2)</f>
        <v>0</v>
      </c>
      <c r="J68" s="3">
        <f>ROUND(E68*G68, 2)</f>
        <v>0</v>
      </c>
      <c r="O68" s="2">
        <v>20</v>
      </c>
      <c r="P68" s="2" t="s">
        <v>60</v>
      </c>
      <c r="T68" s="32" t="s">
        <v>61</v>
      </c>
      <c r="U68" s="32" t="s">
        <v>61</v>
      </c>
      <c r="V68" s="32" t="s">
        <v>384</v>
      </c>
    </row>
    <row r="69" spans="1:22">
      <c r="D69" s="33" t="s">
        <v>520</v>
      </c>
      <c r="E69" s="35">
        <f>J69</f>
        <v>0</v>
      </c>
      <c r="H69" s="35">
        <f>SUM(H67:H68)</f>
        <v>0</v>
      </c>
      <c r="I69" s="35">
        <f>SUM(I67:I68)</f>
        <v>0</v>
      </c>
      <c r="J69" s="35">
        <f>SUM(J67:J68)</f>
        <v>0</v>
      </c>
      <c r="L69" s="36">
        <f>SUM(L67:L68)</f>
        <v>0</v>
      </c>
      <c r="N69" s="37">
        <f>SUM(N67:N68)</f>
        <v>0</v>
      </c>
    </row>
    <row r="71" spans="1:22">
      <c r="B71" s="12" t="s">
        <v>381</v>
      </c>
    </row>
    <row r="72" spans="1:22">
      <c r="A72" s="33">
        <v>26</v>
      </c>
      <c r="B72" s="11" t="s">
        <v>56</v>
      </c>
      <c r="C72" s="12" t="s">
        <v>521</v>
      </c>
      <c r="D72" s="2" t="s">
        <v>522</v>
      </c>
      <c r="E72" s="5">
        <v>111.6</v>
      </c>
      <c r="F72" s="2" t="s">
        <v>190</v>
      </c>
      <c r="H72" s="3">
        <f>ROUND(E72*G72, 2)</f>
        <v>0</v>
      </c>
      <c r="J72" s="3">
        <f t="shared" ref="J72:J97" si="0">ROUND(E72*G72, 2)</f>
        <v>0</v>
      </c>
      <c r="O72" s="2">
        <v>20</v>
      </c>
      <c r="P72" s="2" t="s">
        <v>60</v>
      </c>
      <c r="T72" s="32" t="s">
        <v>61</v>
      </c>
      <c r="U72" s="32" t="s">
        <v>61</v>
      </c>
      <c r="V72" s="32" t="s">
        <v>384</v>
      </c>
    </row>
    <row r="73" spans="1:22">
      <c r="A73" s="33">
        <v>27</v>
      </c>
      <c r="B73" s="11" t="s">
        <v>85</v>
      </c>
      <c r="C73" s="12" t="s">
        <v>523</v>
      </c>
      <c r="D73" s="2" t="s">
        <v>524</v>
      </c>
      <c r="E73" s="5">
        <v>117.18</v>
      </c>
      <c r="F73" s="2" t="s">
        <v>190</v>
      </c>
      <c r="I73" s="3">
        <f>ROUND(E73*G73, 2)</f>
        <v>0</v>
      </c>
      <c r="J73" s="3">
        <f t="shared" si="0"/>
        <v>0</v>
      </c>
      <c r="K73" s="4">
        <v>2.7E-4</v>
      </c>
      <c r="L73" s="4">
        <f>E73*K73</f>
        <v>3.1638600000000003E-2</v>
      </c>
      <c r="O73" s="2">
        <v>20</v>
      </c>
      <c r="P73" s="2" t="s">
        <v>60</v>
      </c>
      <c r="T73" s="32" t="s">
        <v>61</v>
      </c>
      <c r="U73" s="32" t="s">
        <v>61</v>
      </c>
      <c r="V73" s="32" t="s">
        <v>384</v>
      </c>
    </row>
    <row r="74" spans="1:22">
      <c r="A74" s="33">
        <v>28</v>
      </c>
      <c r="B74" s="11" t="s">
        <v>56</v>
      </c>
      <c r="C74" s="12" t="s">
        <v>525</v>
      </c>
      <c r="D74" s="2" t="s">
        <v>526</v>
      </c>
      <c r="E74" s="5">
        <v>178</v>
      </c>
      <c r="F74" s="2" t="s">
        <v>190</v>
      </c>
      <c r="H74" s="3">
        <f>ROUND(E74*G74, 2)</f>
        <v>0</v>
      </c>
      <c r="J74" s="3">
        <f t="shared" si="0"/>
        <v>0</v>
      </c>
      <c r="O74" s="2">
        <v>20</v>
      </c>
      <c r="P74" s="2" t="s">
        <v>60</v>
      </c>
      <c r="T74" s="32" t="s">
        <v>61</v>
      </c>
      <c r="U74" s="32" t="s">
        <v>61</v>
      </c>
      <c r="V74" s="32" t="s">
        <v>384</v>
      </c>
    </row>
    <row r="75" spans="1:22">
      <c r="A75" s="33">
        <v>29</v>
      </c>
      <c r="B75" s="11" t="s">
        <v>85</v>
      </c>
      <c r="C75" s="12" t="s">
        <v>527</v>
      </c>
      <c r="D75" s="2" t="s">
        <v>528</v>
      </c>
      <c r="E75" s="5">
        <v>186.9</v>
      </c>
      <c r="F75" s="2" t="s">
        <v>190</v>
      </c>
      <c r="I75" s="3">
        <f>ROUND(E75*G75, 2)</f>
        <v>0</v>
      </c>
      <c r="J75" s="3">
        <f t="shared" si="0"/>
        <v>0</v>
      </c>
      <c r="K75" s="4">
        <v>1.06E-3</v>
      </c>
      <c r="L75" s="4">
        <f>E75*K75</f>
        <v>0.19811400000000001</v>
      </c>
      <c r="O75" s="2">
        <v>20</v>
      </c>
      <c r="P75" s="2" t="s">
        <v>60</v>
      </c>
      <c r="T75" s="32" t="s">
        <v>61</v>
      </c>
      <c r="U75" s="32" t="s">
        <v>61</v>
      </c>
      <c r="V75" s="32" t="s">
        <v>384</v>
      </c>
    </row>
    <row r="76" spans="1:22">
      <c r="A76" s="33">
        <v>30</v>
      </c>
      <c r="B76" s="11" t="s">
        <v>56</v>
      </c>
      <c r="C76" s="12" t="s">
        <v>529</v>
      </c>
      <c r="D76" s="2" t="s">
        <v>530</v>
      </c>
      <c r="E76" s="5">
        <v>15</v>
      </c>
      <c r="F76" s="2" t="s">
        <v>129</v>
      </c>
      <c r="H76" s="3">
        <f>ROUND(E76*G76, 2)</f>
        <v>0</v>
      </c>
      <c r="J76" s="3">
        <f t="shared" si="0"/>
        <v>0</v>
      </c>
      <c r="O76" s="2">
        <v>20</v>
      </c>
      <c r="P76" s="2" t="s">
        <v>60</v>
      </c>
      <c r="T76" s="32" t="s">
        <v>61</v>
      </c>
      <c r="U76" s="32" t="s">
        <v>61</v>
      </c>
      <c r="V76" s="32" t="s">
        <v>384</v>
      </c>
    </row>
    <row r="77" spans="1:22">
      <c r="A77" s="33">
        <v>31</v>
      </c>
      <c r="B77" s="11" t="s">
        <v>85</v>
      </c>
      <c r="C77" s="12" t="s">
        <v>531</v>
      </c>
      <c r="D77" s="2" t="s">
        <v>532</v>
      </c>
      <c r="E77" s="5">
        <v>15</v>
      </c>
      <c r="F77" s="2" t="s">
        <v>129</v>
      </c>
      <c r="I77" s="3">
        <f>ROUND(E77*G77, 2)</f>
        <v>0</v>
      </c>
      <c r="J77" s="3">
        <f t="shared" si="0"/>
        <v>0</v>
      </c>
      <c r="K77" s="4">
        <v>1E-4</v>
      </c>
      <c r="L77" s="4">
        <f>E77*K77</f>
        <v>1.5E-3</v>
      </c>
      <c r="O77" s="2">
        <v>20</v>
      </c>
      <c r="P77" s="2" t="s">
        <v>60</v>
      </c>
      <c r="T77" s="32" t="s">
        <v>61</v>
      </c>
      <c r="U77" s="32" t="s">
        <v>61</v>
      </c>
      <c r="V77" s="32" t="s">
        <v>384</v>
      </c>
    </row>
    <row r="78" spans="1:22">
      <c r="A78" s="33">
        <v>32</v>
      </c>
      <c r="B78" s="11" t="s">
        <v>56</v>
      </c>
      <c r="C78" s="12" t="s">
        <v>533</v>
      </c>
      <c r="D78" s="2" t="s">
        <v>534</v>
      </c>
      <c r="E78" s="5">
        <v>2</v>
      </c>
      <c r="F78" s="2" t="s">
        <v>129</v>
      </c>
      <c r="H78" s="3">
        <f>ROUND(E78*G78, 2)</f>
        <v>0</v>
      </c>
      <c r="J78" s="3">
        <f t="shared" si="0"/>
        <v>0</v>
      </c>
      <c r="O78" s="2">
        <v>20</v>
      </c>
      <c r="P78" s="2" t="s">
        <v>60</v>
      </c>
      <c r="T78" s="32" t="s">
        <v>61</v>
      </c>
      <c r="U78" s="32" t="s">
        <v>61</v>
      </c>
      <c r="V78" s="32" t="s">
        <v>384</v>
      </c>
    </row>
    <row r="79" spans="1:22">
      <c r="A79" s="33">
        <v>33</v>
      </c>
      <c r="B79" s="11" t="s">
        <v>85</v>
      </c>
      <c r="C79" s="12" t="s">
        <v>535</v>
      </c>
      <c r="D79" s="2" t="s">
        <v>536</v>
      </c>
      <c r="E79" s="5">
        <v>2</v>
      </c>
      <c r="F79" s="2" t="s">
        <v>129</v>
      </c>
      <c r="I79" s="3">
        <f>ROUND(E79*G79, 2)</f>
        <v>0</v>
      </c>
      <c r="J79" s="3">
        <f t="shared" si="0"/>
        <v>0</v>
      </c>
      <c r="K79" s="4">
        <v>3.1E-4</v>
      </c>
      <c r="L79" s="4">
        <f>E79*K79</f>
        <v>6.2E-4</v>
      </c>
      <c r="O79" s="2">
        <v>20</v>
      </c>
      <c r="P79" s="2" t="s">
        <v>60</v>
      </c>
      <c r="T79" s="32" t="s">
        <v>61</v>
      </c>
      <c r="U79" s="32" t="s">
        <v>61</v>
      </c>
      <c r="V79" s="32" t="s">
        <v>384</v>
      </c>
    </row>
    <row r="80" spans="1:22">
      <c r="A80" s="33">
        <v>34</v>
      </c>
      <c r="B80" s="11" t="s">
        <v>56</v>
      </c>
      <c r="C80" s="12" t="s">
        <v>537</v>
      </c>
      <c r="D80" s="2" t="s">
        <v>538</v>
      </c>
      <c r="E80" s="5">
        <v>15</v>
      </c>
      <c r="F80" s="2" t="s">
        <v>129</v>
      </c>
      <c r="H80" s="3">
        <f>ROUND(E80*G80, 2)</f>
        <v>0</v>
      </c>
      <c r="J80" s="3">
        <f t="shared" si="0"/>
        <v>0</v>
      </c>
      <c r="O80" s="2">
        <v>20</v>
      </c>
      <c r="P80" s="2" t="s">
        <v>60</v>
      </c>
      <c r="T80" s="32" t="s">
        <v>61</v>
      </c>
      <c r="U80" s="32" t="s">
        <v>61</v>
      </c>
      <c r="V80" s="32" t="s">
        <v>384</v>
      </c>
    </row>
    <row r="81" spans="1:22">
      <c r="A81" s="33">
        <v>35</v>
      </c>
      <c r="B81" s="11" t="s">
        <v>85</v>
      </c>
      <c r="C81" s="12" t="s">
        <v>539</v>
      </c>
      <c r="D81" s="2" t="s">
        <v>540</v>
      </c>
      <c r="E81" s="5">
        <v>15</v>
      </c>
      <c r="F81" s="2" t="s">
        <v>129</v>
      </c>
      <c r="I81" s="3">
        <f>ROUND(E81*G81, 2)</f>
        <v>0</v>
      </c>
      <c r="J81" s="3">
        <f t="shared" si="0"/>
        <v>0</v>
      </c>
      <c r="K81" s="4">
        <v>5.2999999999999998E-4</v>
      </c>
      <c r="L81" s="4">
        <f>E81*K81</f>
        <v>7.9500000000000005E-3</v>
      </c>
      <c r="O81" s="2">
        <v>20</v>
      </c>
      <c r="P81" s="2" t="s">
        <v>60</v>
      </c>
      <c r="T81" s="32" t="s">
        <v>61</v>
      </c>
      <c r="U81" s="32" t="s">
        <v>61</v>
      </c>
      <c r="V81" s="32" t="s">
        <v>384</v>
      </c>
    </row>
    <row r="82" spans="1:22">
      <c r="A82" s="33">
        <v>36</v>
      </c>
      <c r="B82" s="11" t="s">
        <v>56</v>
      </c>
      <c r="C82" s="12" t="s">
        <v>541</v>
      </c>
      <c r="D82" s="2" t="s">
        <v>542</v>
      </c>
      <c r="E82" s="5">
        <v>1</v>
      </c>
      <c r="F82" s="2" t="s">
        <v>129</v>
      </c>
      <c r="H82" s="3">
        <f>ROUND(E82*G82, 2)</f>
        <v>0</v>
      </c>
      <c r="J82" s="3">
        <f t="shared" si="0"/>
        <v>0</v>
      </c>
      <c r="O82" s="2">
        <v>20</v>
      </c>
      <c r="P82" s="2" t="s">
        <v>60</v>
      </c>
      <c r="T82" s="32" t="s">
        <v>61</v>
      </c>
      <c r="U82" s="32" t="s">
        <v>61</v>
      </c>
      <c r="V82" s="32" t="s">
        <v>384</v>
      </c>
    </row>
    <row r="83" spans="1:22">
      <c r="A83" s="33">
        <v>37</v>
      </c>
      <c r="B83" s="11" t="s">
        <v>85</v>
      </c>
      <c r="C83" s="12" t="s">
        <v>543</v>
      </c>
      <c r="D83" s="2" t="s">
        <v>544</v>
      </c>
      <c r="E83" s="5">
        <v>1</v>
      </c>
      <c r="F83" s="2" t="s">
        <v>129</v>
      </c>
      <c r="I83" s="3">
        <f>ROUND(E83*G83, 2)</f>
        <v>0</v>
      </c>
      <c r="J83" s="3">
        <f t="shared" si="0"/>
        <v>0</v>
      </c>
      <c r="K83" s="4">
        <v>2.2499999999999998E-3</v>
      </c>
      <c r="L83" s="4">
        <f>E83*K83</f>
        <v>2.2499999999999998E-3</v>
      </c>
      <c r="O83" s="2">
        <v>20</v>
      </c>
      <c r="P83" s="2" t="s">
        <v>60</v>
      </c>
      <c r="T83" s="32" t="s">
        <v>61</v>
      </c>
      <c r="U83" s="32" t="s">
        <v>61</v>
      </c>
      <c r="V83" s="32" t="s">
        <v>384</v>
      </c>
    </row>
    <row r="84" spans="1:22">
      <c r="A84" s="33">
        <v>38</v>
      </c>
      <c r="B84" s="11" t="s">
        <v>56</v>
      </c>
      <c r="C84" s="12" t="s">
        <v>545</v>
      </c>
      <c r="D84" s="2" t="s">
        <v>546</v>
      </c>
      <c r="E84" s="5">
        <v>15</v>
      </c>
      <c r="F84" s="2" t="s">
        <v>129</v>
      </c>
      <c r="H84" s="3">
        <f>ROUND(E84*G84, 2)</f>
        <v>0</v>
      </c>
      <c r="J84" s="3">
        <f t="shared" si="0"/>
        <v>0</v>
      </c>
      <c r="O84" s="2">
        <v>20</v>
      </c>
      <c r="P84" s="2" t="s">
        <v>60</v>
      </c>
      <c r="T84" s="32" t="s">
        <v>61</v>
      </c>
      <c r="U84" s="32" t="s">
        <v>61</v>
      </c>
      <c r="V84" s="32" t="s">
        <v>384</v>
      </c>
    </row>
    <row r="85" spans="1:22">
      <c r="A85" s="33">
        <v>39</v>
      </c>
      <c r="B85" s="11" t="s">
        <v>85</v>
      </c>
      <c r="C85" s="12" t="s">
        <v>547</v>
      </c>
      <c r="D85" s="2" t="s">
        <v>548</v>
      </c>
      <c r="E85" s="5">
        <v>15</v>
      </c>
      <c r="F85" s="2" t="s">
        <v>129</v>
      </c>
      <c r="I85" s="3">
        <f>ROUND(E85*G85, 2)</f>
        <v>0</v>
      </c>
      <c r="J85" s="3">
        <f t="shared" si="0"/>
        <v>0</v>
      </c>
      <c r="K85" s="4">
        <v>5.4000000000000001E-4</v>
      </c>
      <c r="L85" s="4">
        <f>E85*K85</f>
        <v>8.0999999999999996E-3</v>
      </c>
      <c r="O85" s="2">
        <v>20</v>
      </c>
      <c r="P85" s="2" t="s">
        <v>60</v>
      </c>
      <c r="T85" s="32" t="s">
        <v>61</v>
      </c>
      <c r="U85" s="32" t="s">
        <v>61</v>
      </c>
      <c r="V85" s="32" t="s">
        <v>384</v>
      </c>
    </row>
    <row r="86" spans="1:22">
      <c r="A86" s="33">
        <v>40</v>
      </c>
      <c r="B86" s="11" t="s">
        <v>56</v>
      </c>
      <c r="C86" s="12" t="s">
        <v>549</v>
      </c>
      <c r="D86" s="2" t="s">
        <v>550</v>
      </c>
      <c r="E86" s="5">
        <v>1</v>
      </c>
      <c r="F86" s="2" t="s">
        <v>129</v>
      </c>
      <c r="H86" s="3">
        <f>ROUND(E86*G86, 2)</f>
        <v>0</v>
      </c>
      <c r="J86" s="3">
        <f t="shared" si="0"/>
        <v>0</v>
      </c>
      <c r="O86" s="2">
        <v>20</v>
      </c>
      <c r="P86" s="2" t="s">
        <v>60</v>
      </c>
      <c r="T86" s="32" t="s">
        <v>61</v>
      </c>
      <c r="U86" s="32" t="s">
        <v>61</v>
      </c>
      <c r="V86" s="32" t="s">
        <v>384</v>
      </c>
    </row>
    <row r="87" spans="1:22">
      <c r="A87" s="33">
        <v>41</v>
      </c>
      <c r="B87" s="11" t="s">
        <v>85</v>
      </c>
      <c r="C87" s="12" t="s">
        <v>551</v>
      </c>
      <c r="D87" s="2" t="s">
        <v>552</v>
      </c>
      <c r="E87" s="5">
        <v>1</v>
      </c>
      <c r="F87" s="2" t="s">
        <v>129</v>
      </c>
      <c r="I87" s="3">
        <f>ROUND(E87*G87, 2)</f>
        <v>0</v>
      </c>
      <c r="J87" s="3">
        <f t="shared" si="0"/>
        <v>0</v>
      </c>
      <c r="K87" s="4">
        <v>2.33E-3</v>
      </c>
      <c r="L87" s="4">
        <f>E87*K87</f>
        <v>2.33E-3</v>
      </c>
      <c r="O87" s="2">
        <v>20</v>
      </c>
      <c r="P87" s="2" t="s">
        <v>60</v>
      </c>
      <c r="T87" s="32" t="s">
        <v>61</v>
      </c>
      <c r="U87" s="32" t="s">
        <v>61</v>
      </c>
      <c r="V87" s="32" t="s">
        <v>384</v>
      </c>
    </row>
    <row r="88" spans="1:22">
      <c r="A88" s="33">
        <v>42</v>
      </c>
      <c r="B88" s="11" t="s">
        <v>56</v>
      </c>
      <c r="C88" s="12" t="s">
        <v>553</v>
      </c>
      <c r="D88" s="2" t="s">
        <v>554</v>
      </c>
      <c r="E88" s="5">
        <v>1</v>
      </c>
      <c r="F88" s="2" t="s">
        <v>129</v>
      </c>
      <c r="H88" s="3">
        <f>ROUND(E88*G88, 2)</f>
        <v>0</v>
      </c>
      <c r="J88" s="3">
        <f t="shared" si="0"/>
        <v>0</v>
      </c>
      <c r="O88" s="2">
        <v>20</v>
      </c>
      <c r="P88" s="2" t="s">
        <v>60</v>
      </c>
      <c r="T88" s="32" t="s">
        <v>61</v>
      </c>
      <c r="U88" s="32" t="s">
        <v>61</v>
      </c>
      <c r="V88" s="32" t="s">
        <v>384</v>
      </c>
    </row>
    <row r="89" spans="1:22">
      <c r="A89" s="33">
        <v>43</v>
      </c>
      <c r="B89" s="11" t="s">
        <v>85</v>
      </c>
      <c r="C89" s="12" t="s">
        <v>555</v>
      </c>
      <c r="D89" s="2" t="s">
        <v>556</v>
      </c>
      <c r="E89" s="5">
        <v>1</v>
      </c>
      <c r="F89" s="2" t="s">
        <v>557</v>
      </c>
      <c r="I89" s="3">
        <f>ROUND(E89*G89, 2)</f>
        <v>0</v>
      </c>
      <c r="J89" s="3">
        <f t="shared" si="0"/>
        <v>0</v>
      </c>
      <c r="K89" s="4">
        <v>2.0999999999999999E-3</v>
      </c>
      <c r="L89" s="4">
        <f>E89*K89</f>
        <v>2.0999999999999999E-3</v>
      </c>
      <c r="O89" s="2">
        <v>20</v>
      </c>
      <c r="P89" s="2" t="s">
        <v>60</v>
      </c>
      <c r="T89" s="32" t="s">
        <v>61</v>
      </c>
      <c r="U89" s="32" t="s">
        <v>61</v>
      </c>
      <c r="V89" s="32" t="s">
        <v>384</v>
      </c>
    </row>
    <row r="90" spans="1:22">
      <c r="A90" s="33">
        <v>44</v>
      </c>
      <c r="B90" s="11" t="s">
        <v>56</v>
      </c>
      <c r="C90" s="12" t="s">
        <v>558</v>
      </c>
      <c r="D90" s="2" t="s">
        <v>559</v>
      </c>
      <c r="E90" s="5">
        <v>15</v>
      </c>
      <c r="F90" s="2" t="s">
        <v>129</v>
      </c>
      <c r="H90" s="3">
        <f>ROUND(E90*G90, 2)</f>
        <v>0</v>
      </c>
      <c r="J90" s="3">
        <f t="shared" si="0"/>
        <v>0</v>
      </c>
      <c r="O90" s="2">
        <v>20</v>
      </c>
      <c r="P90" s="2" t="s">
        <v>60</v>
      </c>
      <c r="T90" s="32" t="s">
        <v>61</v>
      </c>
      <c r="U90" s="32" t="s">
        <v>61</v>
      </c>
      <c r="V90" s="32" t="s">
        <v>384</v>
      </c>
    </row>
    <row r="91" spans="1:22">
      <c r="A91" s="33">
        <v>45</v>
      </c>
      <c r="B91" s="11" t="s">
        <v>85</v>
      </c>
      <c r="C91" s="12" t="s">
        <v>560</v>
      </c>
      <c r="D91" s="2" t="s">
        <v>561</v>
      </c>
      <c r="E91" s="5">
        <v>15</v>
      </c>
      <c r="F91" s="2" t="s">
        <v>129</v>
      </c>
      <c r="I91" s="3">
        <f>ROUND(E91*G91, 2)</f>
        <v>0</v>
      </c>
      <c r="J91" s="3">
        <f t="shared" si="0"/>
        <v>0</v>
      </c>
      <c r="K91" s="4">
        <v>3.3E-4</v>
      </c>
      <c r="L91" s="4">
        <f>E91*K91</f>
        <v>4.9499999999999995E-3</v>
      </c>
      <c r="O91" s="2">
        <v>20</v>
      </c>
      <c r="P91" s="2" t="s">
        <v>60</v>
      </c>
      <c r="T91" s="32" t="s">
        <v>61</v>
      </c>
      <c r="U91" s="32" t="s">
        <v>61</v>
      </c>
      <c r="V91" s="32" t="s">
        <v>384</v>
      </c>
    </row>
    <row r="92" spans="1:22">
      <c r="A92" s="33">
        <v>46</v>
      </c>
      <c r="B92" s="11" t="s">
        <v>56</v>
      </c>
      <c r="C92" s="12" t="s">
        <v>562</v>
      </c>
      <c r="D92" s="2" t="s">
        <v>563</v>
      </c>
      <c r="E92" s="5">
        <v>15</v>
      </c>
      <c r="F92" s="2" t="s">
        <v>129</v>
      </c>
      <c r="H92" s="3">
        <f>ROUND(E92*G92, 2)</f>
        <v>0</v>
      </c>
      <c r="J92" s="3">
        <f t="shared" si="0"/>
        <v>0</v>
      </c>
      <c r="K92" s="4">
        <v>2.0000000000000002E-5</v>
      </c>
      <c r="L92" s="4">
        <f>E92*K92</f>
        <v>3.0000000000000003E-4</v>
      </c>
      <c r="O92" s="2">
        <v>20</v>
      </c>
      <c r="P92" s="2" t="s">
        <v>60</v>
      </c>
      <c r="T92" s="32" t="s">
        <v>61</v>
      </c>
      <c r="U92" s="32" t="s">
        <v>61</v>
      </c>
      <c r="V92" s="32" t="s">
        <v>384</v>
      </c>
    </row>
    <row r="93" spans="1:22">
      <c r="A93" s="33">
        <v>47</v>
      </c>
      <c r="B93" s="11" t="s">
        <v>85</v>
      </c>
      <c r="C93" s="12" t="s">
        <v>564</v>
      </c>
      <c r="D93" s="2" t="s">
        <v>565</v>
      </c>
      <c r="E93" s="5">
        <v>15</v>
      </c>
      <c r="F93" s="2" t="s">
        <v>129</v>
      </c>
      <c r="I93" s="3">
        <f>ROUND(E93*G93, 2)</f>
        <v>0</v>
      </c>
      <c r="J93" s="3">
        <f t="shared" si="0"/>
        <v>0</v>
      </c>
      <c r="K93" s="4">
        <v>3.0000000000000001E-5</v>
      </c>
      <c r="L93" s="4">
        <f>E93*K93</f>
        <v>4.4999999999999999E-4</v>
      </c>
      <c r="O93" s="2">
        <v>20</v>
      </c>
      <c r="P93" s="2" t="s">
        <v>60</v>
      </c>
      <c r="T93" s="32" t="s">
        <v>61</v>
      </c>
      <c r="U93" s="32" t="s">
        <v>61</v>
      </c>
      <c r="V93" s="32" t="s">
        <v>384</v>
      </c>
    </row>
    <row r="94" spans="1:22">
      <c r="A94" s="33">
        <v>48</v>
      </c>
      <c r="B94" s="11" t="s">
        <v>85</v>
      </c>
      <c r="C94" s="12" t="s">
        <v>566</v>
      </c>
      <c r="D94" s="2" t="s">
        <v>567</v>
      </c>
      <c r="E94" s="5">
        <v>15</v>
      </c>
      <c r="F94" s="2" t="s">
        <v>129</v>
      </c>
      <c r="I94" s="3">
        <f>ROUND(E94*G94, 2)</f>
        <v>0</v>
      </c>
      <c r="J94" s="3">
        <f t="shared" si="0"/>
        <v>0</v>
      </c>
      <c r="K94" s="4">
        <v>1.4E-2</v>
      </c>
      <c r="L94" s="4">
        <f>E94*K94</f>
        <v>0.21</v>
      </c>
      <c r="O94" s="2">
        <v>20</v>
      </c>
      <c r="P94" s="2" t="s">
        <v>60</v>
      </c>
      <c r="T94" s="32" t="s">
        <v>61</v>
      </c>
      <c r="U94" s="32" t="s">
        <v>61</v>
      </c>
      <c r="V94" s="32" t="s">
        <v>384</v>
      </c>
    </row>
    <row r="95" spans="1:22">
      <c r="A95" s="33">
        <v>49</v>
      </c>
      <c r="B95" s="11" t="s">
        <v>56</v>
      </c>
      <c r="C95" s="12" t="s">
        <v>568</v>
      </c>
      <c r="D95" s="2" t="s">
        <v>569</v>
      </c>
      <c r="E95" s="5">
        <v>16</v>
      </c>
      <c r="F95" s="2" t="s">
        <v>129</v>
      </c>
      <c r="H95" s="3">
        <f>ROUND(E95*G95, 2)</f>
        <v>0</v>
      </c>
      <c r="J95" s="3">
        <f t="shared" si="0"/>
        <v>0</v>
      </c>
      <c r="O95" s="2">
        <v>20</v>
      </c>
      <c r="P95" s="2" t="s">
        <v>60</v>
      </c>
      <c r="T95" s="32" t="s">
        <v>61</v>
      </c>
      <c r="U95" s="32" t="s">
        <v>61</v>
      </c>
      <c r="V95" s="32" t="s">
        <v>384</v>
      </c>
    </row>
    <row r="96" spans="1:22">
      <c r="A96" s="33">
        <v>50</v>
      </c>
      <c r="B96" s="11" t="s">
        <v>85</v>
      </c>
      <c r="C96" s="12" t="s">
        <v>570</v>
      </c>
      <c r="D96" s="2" t="s">
        <v>571</v>
      </c>
      <c r="E96" s="5">
        <v>16</v>
      </c>
      <c r="F96" s="2" t="s">
        <v>129</v>
      </c>
      <c r="I96" s="3">
        <f>ROUND(E96*G96, 2)</f>
        <v>0</v>
      </c>
      <c r="J96" s="3">
        <f t="shared" si="0"/>
        <v>0</v>
      </c>
      <c r="O96" s="2">
        <v>20</v>
      </c>
      <c r="P96" s="2" t="s">
        <v>60</v>
      </c>
      <c r="T96" s="32" t="s">
        <v>61</v>
      </c>
      <c r="U96" s="32" t="s">
        <v>61</v>
      </c>
      <c r="V96" s="32" t="s">
        <v>384</v>
      </c>
    </row>
    <row r="97" spans="1:22">
      <c r="A97" s="33">
        <v>51</v>
      </c>
      <c r="B97" s="11" t="s">
        <v>85</v>
      </c>
      <c r="C97" s="12" t="s">
        <v>572</v>
      </c>
      <c r="D97" s="2" t="s">
        <v>573</v>
      </c>
      <c r="E97" s="5">
        <v>1</v>
      </c>
      <c r="F97" s="2" t="s">
        <v>129</v>
      </c>
      <c r="I97" s="3">
        <f>ROUND(E97*G97, 2)</f>
        <v>0</v>
      </c>
      <c r="J97" s="3">
        <f t="shared" si="0"/>
        <v>0</v>
      </c>
      <c r="K97" s="4">
        <v>2.8000000000000001E-2</v>
      </c>
      <c r="L97" s="4">
        <f>E97*K97</f>
        <v>2.8000000000000001E-2</v>
      </c>
      <c r="O97" s="2">
        <v>20</v>
      </c>
      <c r="P97" s="2" t="s">
        <v>60</v>
      </c>
      <c r="T97" s="32" t="s">
        <v>61</v>
      </c>
      <c r="U97" s="32" t="s">
        <v>61</v>
      </c>
      <c r="V97" s="32" t="s">
        <v>384</v>
      </c>
    </row>
    <row r="98" spans="1:22">
      <c r="D98" s="33" t="s">
        <v>391</v>
      </c>
      <c r="E98" s="35">
        <f>J98</f>
        <v>0</v>
      </c>
      <c r="H98" s="35">
        <f>SUM(H71:H97)</f>
        <v>0</v>
      </c>
      <c r="I98" s="35">
        <f>SUM(I71:I97)</f>
        <v>0</v>
      </c>
      <c r="J98" s="35">
        <f>SUM(J71:J97)</f>
        <v>0</v>
      </c>
      <c r="L98" s="36">
        <f>SUM(L71:L97)</f>
        <v>0.49830260000000015</v>
      </c>
      <c r="N98" s="37">
        <f>SUM(N71:N97)</f>
        <v>0</v>
      </c>
    </row>
    <row r="100" spans="1:22">
      <c r="D100" s="33" t="s">
        <v>392</v>
      </c>
      <c r="E100" s="35">
        <f>J100</f>
        <v>0</v>
      </c>
      <c r="H100" s="35">
        <f>+H65+H69+H98</f>
        <v>0</v>
      </c>
      <c r="I100" s="35">
        <f>+I65+I69+I98</f>
        <v>0</v>
      </c>
      <c r="J100" s="35">
        <f>+J65+J69+J98</f>
        <v>0</v>
      </c>
      <c r="L100" s="36">
        <f>+L65+L69+L98</f>
        <v>0.49830260000000015</v>
      </c>
      <c r="N100" s="37">
        <f>+N65+N69+N98</f>
        <v>0</v>
      </c>
    </row>
    <row r="102" spans="1:22">
      <c r="D102" s="1" t="s">
        <v>228</v>
      </c>
      <c r="E102" s="35">
        <f>J102</f>
        <v>0</v>
      </c>
      <c r="H102" s="35">
        <f>+H57+H100</f>
        <v>0</v>
      </c>
      <c r="I102" s="35">
        <f>+I57+I100</f>
        <v>0</v>
      </c>
      <c r="J102" s="35">
        <f>+J57+J100</f>
        <v>0</v>
      </c>
      <c r="L102" s="36">
        <f>+L57+L100</f>
        <v>202.13777029999997</v>
      </c>
      <c r="N102" s="37">
        <f>+N57+N100</f>
        <v>0</v>
      </c>
    </row>
  </sheetData>
  <printOptions horizontalCentered="1"/>
  <pageMargins left="0.4" right="0.34" top="0.62992125984251968" bottom="0.61" header="0.51181102362204722" footer="0.35433070866141736"/>
  <pageSetup paperSize="9" orientation="landscape" r:id="rId1"/>
  <headerFooter alignWithMargins="0">
    <oddFooter>&amp;L&amp;"Arial Narrow,obyčejné"&amp;8tlačivo: ODIS B10&amp;R&amp;"Arial Narrow,obyčejné"&amp;8Strana&amp;"Arial,obyčejné"&amp;10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8EF0-1A95-4F48-8A1B-B8C679745E42}">
  <dimension ref="A1:AD64"/>
  <sheetViews>
    <sheetView showGridLines="0" workbookViewId="0">
      <pane ySplit="10" topLeftCell="A41" activePane="bottomLeft" state="frozen"/>
      <selection pane="bottomLeft" activeCell="A5" sqref="A5"/>
    </sheetView>
  </sheetViews>
  <sheetFormatPr defaultColWidth="9.140625" defaultRowHeight="12.75"/>
  <cols>
    <col min="1" max="1" width="4.7109375" style="33" customWidth="1"/>
    <col min="2" max="2" width="5.28515625" style="11" customWidth="1"/>
    <col min="3" max="3" width="13" style="12" customWidth="1"/>
    <col min="4" max="4" width="35.7109375" style="2" customWidth="1"/>
    <col min="5" max="5" width="11.28515625" style="5" customWidth="1"/>
    <col min="6" max="6" width="5.85546875" style="2" customWidth="1"/>
    <col min="7" max="7" width="9.7109375" style="3" customWidth="1"/>
    <col min="8" max="9" width="11.28515625" style="3" customWidth="1"/>
    <col min="10" max="10" width="8.28515625" style="3" hidden="1" customWidth="1"/>
    <col min="11" max="11" width="7.42578125" style="4" customWidth="1"/>
    <col min="12" max="12" width="8.28515625" style="4" customWidth="1"/>
    <col min="13" max="13" width="8" style="5" customWidth="1"/>
    <col min="14" max="14" width="7" style="5" customWidth="1"/>
    <col min="15" max="15" width="3.5703125" style="2" customWidth="1"/>
    <col min="16" max="16" width="12.7109375" style="2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2" customWidth="1"/>
    <col min="26" max="26" width="6.5703125" style="2" customWidth="1"/>
    <col min="27" max="27" width="24.85546875" style="2" customWidth="1"/>
    <col min="28" max="28" width="4.28515625" style="2" customWidth="1"/>
    <col min="29" max="29" width="8.28515625" style="7" customWidth="1"/>
    <col min="30" max="30" width="8.7109375" style="7" customWidth="1"/>
    <col min="31" max="256" width="9.140625" style="7"/>
    <col min="257" max="257" width="4.7109375" style="7" customWidth="1"/>
    <col min="258" max="258" width="5.28515625" style="7" customWidth="1"/>
    <col min="259" max="259" width="13" style="7" customWidth="1"/>
    <col min="260" max="260" width="35.7109375" style="7" customWidth="1"/>
    <col min="261" max="261" width="11.28515625" style="7" customWidth="1"/>
    <col min="262" max="262" width="5.85546875" style="7" customWidth="1"/>
    <col min="263" max="263" width="9.7109375" style="7" customWidth="1"/>
    <col min="264" max="265" width="11.28515625" style="7" customWidth="1"/>
    <col min="266" max="266" width="0" style="7" hidden="1" customWidth="1"/>
    <col min="267" max="267" width="7.42578125" style="7" customWidth="1"/>
    <col min="268" max="268" width="8.28515625" style="7" customWidth="1"/>
    <col min="269" max="269" width="8" style="7" customWidth="1"/>
    <col min="270" max="270" width="7" style="7" customWidth="1"/>
    <col min="271" max="271" width="3.5703125" style="7" customWidth="1"/>
    <col min="272" max="278" width="0" style="7" hidden="1" customWidth="1"/>
    <col min="279" max="279" width="9.140625" style="7"/>
    <col min="280" max="281" width="5.7109375" style="7" customWidth="1"/>
    <col min="282" max="282" width="6.5703125" style="7" customWidth="1"/>
    <col min="283" max="283" width="24.85546875" style="7" customWidth="1"/>
    <col min="284" max="284" width="4.28515625" style="7" customWidth="1"/>
    <col min="285" max="285" width="8.28515625" style="7" customWidth="1"/>
    <col min="286" max="286" width="8.7109375" style="7" customWidth="1"/>
    <col min="287" max="512" width="9.140625" style="7"/>
    <col min="513" max="513" width="4.7109375" style="7" customWidth="1"/>
    <col min="514" max="514" width="5.28515625" style="7" customWidth="1"/>
    <col min="515" max="515" width="13" style="7" customWidth="1"/>
    <col min="516" max="516" width="35.7109375" style="7" customWidth="1"/>
    <col min="517" max="517" width="11.28515625" style="7" customWidth="1"/>
    <col min="518" max="518" width="5.85546875" style="7" customWidth="1"/>
    <col min="519" max="519" width="9.7109375" style="7" customWidth="1"/>
    <col min="520" max="521" width="11.28515625" style="7" customWidth="1"/>
    <col min="522" max="522" width="0" style="7" hidden="1" customWidth="1"/>
    <col min="523" max="523" width="7.42578125" style="7" customWidth="1"/>
    <col min="524" max="524" width="8.28515625" style="7" customWidth="1"/>
    <col min="525" max="525" width="8" style="7" customWidth="1"/>
    <col min="526" max="526" width="7" style="7" customWidth="1"/>
    <col min="527" max="527" width="3.5703125" style="7" customWidth="1"/>
    <col min="528" max="534" width="0" style="7" hidden="1" customWidth="1"/>
    <col min="535" max="535" width="9.140625" style="7"/>
    <col min="536" max="537" width="5.7109375" style="7" customWidth="1"/>
    <col min="538" max="538" width="6.5703125" style="7" customWidth="1"/>
    <col min="539" max="539" width="24.85546875" style="7" customWidth="1"/>
    <col min="540" max="540" width="4.28515625" style="7" customWidth="1"/>
    <col min="541" max="541" width="8.28515625" style="7" customWidth="1"/>
    <col min="542" max="542" width="8.7109375" style="7" customWidth="1"/>
    <col min="543" max="768" width="9.140625" style="7"/>
    <col min="769" max="769" width="4.7109375" style="7" customWidth="1"/>
    <col min="770" max="770" width="5.28515625" style="7" customWidth="1"/>
    <col min="771" max="771" width="13" style="7" customWidth="1"/>
    <col min="772" max="772" width="35.7109375" style="7" customWidth="1"/>
    <col min="773" max="773" width="11.28515625" style="7" customWidth="1"/>
    <col min="774" max="774" width="5.85546875" style="7" customWidth="1"/>
    <col min="775" max="775" width="9.7109375" style="7" customWidth="1"/>
    <col min="776" max="777" width="11.28515625" style="7" customWidth="1"/>
    <col min="778" max="778" width="0" style="7" hidden="1" customWidth="1"/>
    <col min="779" max="779" width="7.42578125" style="7" customWidth="1"/>
    <col min="780" max="780" width="8.28515625" style="7" customWidth="1"/>
    <col min="781" max="781" width="8" style="7" customWidth="1"/>
    <col min="782" max="782" width="7" style="7" customWidth="1"/>
    <col min="783" max="783" width="3.5703125" style="7" customWidth="1"/>
    <col min="784" max="790" width="0" style="7" hidden="1" customWidth="1"/>
    <col min="791" max="791" width="9.140625" style="7"/>
    <col min="792" max="793" width="5.7109375" style="7" customWidth="1"/>
    <col min="794" max="794" width="6.5703125" style="7" customWidth="1"/>
    <col min="795" max="795" width="24.85546875" style="7" customWidth="1"/>
    <col min="796" max="796" width="4.28515625" style="7" customWidth="1"/>
    <col min="797" max="797" width="8.28515625" style="7" customWidth="1"/>
    <col min="798" max="798" width="8.7109375" style="7" customWidth="1"/>
    <col min="799" max="1024" width="9.140625" style="7"/>
    <col min="1025" max="1025" width="4.7109375" style="7" customWidth="1"/>
    <col min="1026" max="1026" width="5.28515625" style="7" customWidth="1"/>
    <col min="1027" max="1027" width="13" style="7" customWidth="1"/>
    <col min="1028" max="1028" width="35.7109375" style="7" customWidth="1"/>
    <col min="1029" max="1029" width="11.28515625" style="7" customWidth="1"/>
    <col min="1030" max="1030" width="5.85546875" style="7" customWidth="1"/>
    <col min="1031" max="1031" width="9.7109375" style="7" customWidth="1"/>
    <col min="1032" max="1033" width="11.28515625" style="7" customWidth="1"/>
    <col min="1034" max="1034" width="0" style="7" hidden="1" customWidth="1"/>
    <col min="1035" max="1035" width="7.42578125" style="7" customWidth="1"/>
    <col min="1036" max="1036" width="8.28515625" style="7" customWidth="1"/>
    <col min="1037" max="1037" width="8" style="7" customWidth="1"/>
    <col min="1038" max="1038" width="7" style="7" customWidth="1"/>
    <col min="1039" max="1039" width="3.5703125" style="7" customWidth="1"/>
    <col min="1040" max="1046" width="0" style="7" hidden="1" customWidth="1"/>
    <col min="1047" max="1047" width="9.140625" style="7"/>
    <col min="1048" max="1049" width="5.7109375" style="7" customWidth="1"/>
    <col min="1050" max="1050" width="6.5703125" style="7" customWidth="1"/>
    <col min="1051" max="1051" width="24.85546875" style="7" customWidth="1"/>
    <col min="1052" max="1052" width="4.28515625" style="7" customWidth="1"/>
    <col min="1053" max="1053" width="8.28515625" style="7" customWidth="1"/>
    <col min="1054" max="1054" width="8.7109375" style="7" customWidth="1"/>
    <col min="1055" max="1280" width="9.140625" style="7"/>
    <col min="1281" max="1281" width="4.7109375" style="7" customWidth="1"/>
    <col min="1282" max="1282" width="5.28515625" style="7" customWidth="1"/>
    <col min="1283" max="1283" width="13" style="7" customWidth="1"/>
    <col min="1284" max="1284" width="35.7109375" style="7" customWidth="1"/>
    <col min="1285" max="1285" width="11.28515625" style="7" customWidth="1"/>
    <col min="1286" max="1286" width="5.85546875" style="7" customWidth="1"/>
    <col min="1287" max="1287" width="9.7109375" style="7" customWidth="1"/>
    <col min="1288" max="1289" width="11.28515625" style="7" customWidth="1"/>
    <col min="1290" max="1290" width="0" style="7" hidden="1" customWidth="1"/>
    <col min="1291" max="1291" width="7.42578125" style="7" customWidth="1"/>
    <col min="1292" max="1292" width="8.28515625" style="7" customWidth="1"/>
    <col min="1293" max="1293" width="8" style="7" customWidth="1"/>
    <col min="1294" max="1294" width="7" style="7" customWidth="1"/>
    <col min="1295" max="1295" width="3.5703125" style="7" customWidth="1"/>
    <col min="1296" max="1302" width="0" style="7" hidden="1" customWidth="1"/>
    <col min="1303" max="1303" width="9.140625" style="7"/>
    <col min="1304" max="1305" width="5.7109375" style="7" customWidth="1"/>
    <col min="1306" max="1306" width="6.5703125" style="7" customWidth="1"/>
    <col min="1307" max="1307" width="24.85546875" style="7" customWidth="1"/>
    <col min="1308" max="1308" width="4.28515625" style="7" customWidth="1"/>
    <col min="1309" max="1309" width="8.28515625" style="7" customWidth="1"/>
    <col min="1310" max="1310" width="8.7109375" style="7" customWidth="1"/>
    <col min="1311" max="1536" width="9.140625" style="7"/>
    <col min="1537" max="1537" width="4.7109375" style="7" customWidth="1"/>
    <col min="1538" max="1538" width="5.28515625" style="7" customWidth="1"/>
    <col min="1539" max="1539" width="13" style="7" customWidth="1"/>
    <col min="1540" max="1540" width="35.7109375" style="7" customWidth="1"/>
    <col min="1541" max="1541" width="11.28515625" style="7" customWidth="1"/>
    <col min="1542" max="1542" width="5.85546875" style="7" customWidth="1"/>
    <col min="1543" max="1543" width="9.7109375" style="7" customWidth="1"/>
    <col min="1544" max="1545" width="11.28515625" style="7" customWidth="1"/>
    <col min="1546" max="1546" width="0" style="7" hidden="1" customWidth="1"/>
    <col min="1547" max="1547" width="7.42578125" style="7" customWidth="1"/>
    <col min="1548" max="1548" width="8.28515625" style="7" customWidth="1"/>
    <col min="1549" max="1549" width="8" style="7" customWidth="1"/>
    <col min="1550" max="1550" width="7" style="7" customWidth="1"/>
    <col min="1551" max="1551" width="3.5703125" style="7" customWidth="1"/>
    <col min="1552" max="1558" width="0" style="7" hidden="1" customWidth="1"/>
    <col min="1559" max="1559" width="9.140625" style="7"/>
    <col min="1560" max="1561" width="5.7109375" style="7" customWidth="1"/>
    <col min="1562" max="1562" width="6.5703125" style="7" customWidth="1"/>
    <col min="1563" max="1563" width="24.85546875" style="7" customWidth="1"/>
    <col min="1564" max="1564" width="4.28515625" style="7" customWidth="1"/>
    <col min="1565" max="1565" width="8.28515625" style="7" customWidth="1"/>
    <col min="1566" max="1566" width="8.7109375" style="7" customWidth="1"/>
    <col min="1567" max="1792" width="9.140625" style="7"/>
    <col min="1793" max="1793" width="4.7109375" style="7" customWidth="1"/>
    <col min="1794" max="1794" width="5.28515625" style="7" customWidth="1"/>
    <col min="1795" max="1795" width="13" style="7" customWidth="1"/>
    <col min="1796" max="1796" width="35.7109375" style="7" customWidth="1"/>
    <col min="1797" max="1797" width="11.28515625" style="7" customWidth="1"/>
    <col min="1798" max="1798" width="5.85546875" style="7" customWidth="1"/>
    <col min="1799" max="1799" width="9.7109375" style="7" customWidth="1"/>
    <col min="1800" max="1801" width="11.28515625" style="7" customWidth="1"/>
    <col min="1802" max="1802" width="0" style="7" hidden="1" customWidth="1"/>
    <col min="1803" max="1803" width="7.42578125" style="7" customWidth="1"/>
    <col min="1804" max="1804" width="8.28515625" style="7" customWidth="1"/>
    <col min="1805" max="1805" width="8" style="7" customWidth="1"/>
    <col min="1806" max="1806" width="7" style="7" customWidth="1"/>
    <col min="1807" max="1807" width="3.5703125" style="7" customWidth="1"/>
    <col min="1808" max="1814" width="0" style="7" hidden="1" customWidth="1"/>
    <col min="1815" max="1815" width="9.140625" style="7"/>
    <col min="1816" max="1817" width="5.7109375" style="7" customWidth="1"/>
    <col min="1818" max="1818" width="6.5703125" style="7" customWidth="1"/>
    <col min="1819" max="1819" width="24.85546875" style="7" customWidth="1"/>
    <col min="1820" max="1820" width="4.28515625" style="7" customWidth="1"/>
    <col min="1821" max="1821" width="8.28515625" style="7" customWidth="1"/>
    <col min="1822" max="1822" width="8.7109375" style="7" customWidth="1"/>
    <col min="1823" max="2048" width="9.140625" style="7"/>
    <col min="2049" max="2049" width="4.7109375" style="7" customWidth="1"/>
    <col min="2050" max="2050" width="5.28515625" style="7" customWidth="1"/>
    <col min="2051" max="2051" width="13" style="7" customWidth="1"/>
    <col min="2052" max="2052" width="35.7109375" style="7" customWidth="1"/>
    <col min="2053" max="2053" width="11.28515625" style="7" customWidth="1"/>
    <col min="2054" max="2054" width="5.85546875" style="7" customWidth="1"/>
    <col min="2055" max="2055" width="9.7109375" style="7" customWidth="1"/>
    <col min="2056" max="2057" width="11.28515625" style="7" customWidth="1"/>
    <col min="2058" max="2058" width="0" style="7" hidden="1" customWidth="1"/>
    <col min="2059" max="2059" width="7.42578125" style="7" customWidth="1"/>
    <col min="2060" max="2060" width="8.28515625" style="7" customWidth="1"/>
    <col min="2061" max="2061" width="8" style="7" customWidth="1"/>
    <col min="2062" max="2062" width="7" style="7" customWidth="1"/>
    <col min="2063" max="2063" width="3.5703125" style="7" customWidth="1"/>
    <col min="2064" max="2070" width="0" style="7" hidden="1" customWidth="1"/>
    <col min="2071" max="2071" width="9.140625" style="7"/>
    <col min="2072" max="2073" width="5.7109375" style="7" customWidth="1"/>
    <col min="2074" max="2074" width="6.5703125" style="7" customWidth="1"/>
    <col min="2075" max="2075" width="24.85546875" style="7" customWidth="1"/>
    <col min="2076" max="2076" width="4.28515625" style="7" customWidth="1"/>
    <col min="2077" max="2077" width="8.28515625" style="7" customWidth="1"/>
    <col min="2078" max="2078" width="8.7109375" style="7" customWidth="1"/>
    <col min="2079" max="2304" width="9.140625" style="7"/>
    <col min="2305" max="2305" width="4.7109375" style="7" customWidth="1"/>
    <col min="2306" max="2306" width="5.28515625" style="7" customWidth="1"/>
    <col min="2307" max="2307" width="13" style="7" customWidth="1"/>
    <col min="2308" max="2308" width="35.7109375" style="7" customWidth="1"/>
    <col min="2309" max="2309" width="11.28515625" style="7" customWidth="1"/>
    <col min="2310" max="2310" width="5.85546875" style="7" customWidth="1"/>
    <col min="2311" max="2311" width="9.7109375" style="7" customWidth="1"/>
    <col min="2312" max="2313" width="11.28515625" style="7" customWidth="1"/>
    <col min="2314" max="2314" width="0" style="7" hidden="1" customWidth="1"/>
    <col min="2315" max="2315" width="7.42578125" style="7" customWidth="1"/>
    <col min="2316" max="2316" width="8.28515625" style="7" customWidth="1"/>
    <col min="2317" max="2317" width="8" style="7" customWidth="1"/>
    <col min="2318" max="2318" width="7" style="7" customWidth="1"/>
    <col min="2319" max="2319" width="3.5703125" style="7" customWidth="1"/>
    <col min="2320" max="2326" width="0" style="7" hidden="1" customWidth="1"/>
    <col min="2327" max="2327" width="9.140625" style="7"/>
    <col min="2328" max="2329" width="5.7109375" style="7" customWidth="1"/>
    <col min="2330" max="2330" width="6.5703125" style="7" customWidth="1"/>
    <col min="2331" max="2331" width="24.85546875" style="7" customWidth="1"/>
    <col min="2332" max="2332" width="4.28515625" style="7" customWidth="1"/>
    <col min="2333" max="2333" width="8.28515625" style="7" customWidth="1"/>
    <col min="2334" max="2334" width="8.7109375" style="7" customWidth="1"/>
    <col min="2335" max="2560" width="9.140625" style="7"/>
    <col min="2561" max="2561" width="4.7109375" style="7" customWidth="1"/>
    <col min="2562" max="2562" width="5.28515625" style="7" customWidth="1"/>
    <col min="2563" max="2563" width="13" style="7" customWidth="1"/>
    <col min="2564" max="2564" width="35.7109375" style="7" customWidth="1"/>
    <col min="2565" max="2565" width="11.28515625" style="7" customWidth="1"/>
    <col min="2566" max="2566" width="5.85546875" style="7" customWidth="1"/>
    <col min="2567" max="2567" width="9.7109375" style="7" customWidth="1"/>
    <col min="2568" max="2569" width="11.28515625" style="7" customWidth="1"/>
    <col min="2570" max="2570" width="0" style="7" hidden="1" customWidth="1"/>
    <col min="2571" max="2571" width="7.42578125" style="7" customWidth="1"/>
    <col min="2572" max="2572" width="8.28515625" style="7" customWidth="1"/>
    <col min="2573" max="2573" width="8" style="7" customWidth="1"/>
    <col min="2574" max="2574" width="7" style="7" customWidth="1"/>
    <col min="2575" max="2575" width="3.5703125" style="7" customWidth="1"/>
    <col min="2576" max="2582" width="0" style="7" hidden="1" customWidth="1"/>
    <col min="2583" max="2583" width="9.140625" style="7"/>
    <col min="2584" max="2585" width="5.7109375" style="7" customWidth="1"/>
    <col min="2586" max="2586" width="6.5703125" style="7" customWidth="1"/>
    <col min="2587" max="2587" width="24.85546875" style="7" customWidth="1"/>
    <col min="2588" max="2588" width="4.28515625" style="7" customWidth="1"/>
    <col min="2589" max="2589" width="8.28515625" style="7" customWidth="1"/>
    <col min="2590" max="2590" width="8.7109375" style="7" customWidth="1"/>
    <col min="2591" max="2816" width="9.140625" style="7"/>
    <col min="2817" max="2817" width="4.7109375" style="7" customWidth="1"/>
    <col min="2818" max="2818" width="5.28515625" style="7" customWidth="1"/>
    <col min="2819" max="2819" width="13" style="7" customWidth="1"/>
    <col min="2820" max="2820" width="35.7109375" style="7" customWidth="1"/>
    <col min="2821" max="2821" width="11.28515625" style="7" customWidth="1"/>
    <col min="2822" max="2822" width="5.85546875" style="7" customWidth="1"/>
    <col min="2823" max="2823" width="9.7109375" style="7" customWidth="1"/>
    <col min="2824" max="2825" width="11.28515625" style="7" customWidth="1"/>
    <col min="2826" max="2826" width="0" style="7" hidden="1" customWidth="1"/>
    <col min="2827" max="2827" width="7.42578125" style="7" customWidth="1"/>
    <col min="2828" max="2828" width="8.28515625" style="7" customWidth="1"/>
    <col min="2829" max="2829" width="8" style="7" customWidth="1"/>
    <col min="2830" max="2830" width="7" style="7" customWidth="1"/>
    <col min="2831" max="2831" width="3.5703125" style="7" customWidth="1"/>
    <col min="2832" max="2838" width="0" style="7" hidden="1" customWidth="1"/>
    <col min="2839" max="2839" width="9.140625" style="7"/>
    <col min="2840" max="2841" width="5.7109375" style="7" customWidth="1"/>
    <col min="2842" max="2842" width="6.5703125" style="7" customWidth="1"/>
    <col min="2843" max="2843" width="24.85546875" style="7" customWidth="1"/>
    <col min="2844" max="2844" width="4.28515625" style="7" customWidth="1"/>
    <col min="2845" max="2845" width="8.28515625" style="7" customWidth="1"/>
    <col min="2846" max="2846" width="8.7109375" style="7" customWidth="1"/>
    <col min="2847" max="3072" width="9.140625" style="7"/>
    <col min="3073" max="3073" width="4.7109375" style="7" customWidth="1"/>
    <col min="3074" max="3074" width="5.28515625" style="7" customWidth="1"/>
    <col min="3075" max="3075" width="13" style="7" customWidth="1"/>
    <col min="3076" max="3076" width="35.7109375" style="7" customWidth="1"/>
    <col min="3077" max="3077" width="11.28515625" style="7" customWidth="1"/>
    <col min="3078" max="3078" width="5.85546875" style="7" customWidth="1"/>
    <col min="3079" max="3079" width="9.7109375" style="7" customWidth="1"/>
    <col min="3080" max="3081" width="11.28515625" style="7" customWidth="1"/>
    <col min="3082" max="3082" width="0" style="7" hidden="1" customWidth="1"/>
    <col min="3083" max="3083" width="7.42578125" style="7" customWidth="1"/>
    <col min="3084" max="3084" width="8.28515625" style="7" customWidth="1"/>
    <col min="3085" max="3085" width="8" style="7" customWidth="1"/>
    <col min="3086" max="3086" width="7" style="7" customWidth="1"/>
    <col min="3087" max="3087" width="3.5703125" style="7" customWidth="1"/>
    <col min="3088" max="3094" width="0" style="7" hidden="1" customWidth="1"/>
    <col min="3095" max="3095" width="9.140625" style="7"/>
    <col min="3096" max="3097" width="5.7109375" style="7" customWidth="1"/>
    <col min="3098" max="3098" width="6.5703125" style="7" customWidth="1"/>
    <col min="3099" max="3099" width="24.85546875" style="7" customWidth="1"/>
    <col min="3100" max="3100" width="4.28515625" style="7" customWidth="1"/>
    <col min="3101" max="3101" width="8.28515625" style="7" customWidth="1"/>
    <col min="3102" max="3102" width="8.7109375" style="7" customWidth="1"/>
    <col min="3103" max="3328" width="9.140625" style="7"/>
    <col min="3329" max="3329" width="4.7109375" style="7" customWidth="1"/>
    <col min="3330" max="3330" width="5.28515625" style="7" customWidth="1"/>
    <col min="3331" max="3331" width="13" style="7" customWidth="1"/>
    <col min="3332" max="3332" width="35.7109375" style="7" customWidth="1"/>
    <col min="3333" max="3333" width="11.28515625" style="7" customWidth="1"/>
    <col min="3334" max="3334" width="5.85546875" style="7" customWidth="1"/>
    <col min="3335" max="3335" width="9.7109375" style="7" customWidth="1"/>
    <col min="3336" max="3337" width="11.28515625" style="7" customWidth="1"/>
    <col min="3338" max="3338" width="0" style="7" hidden="1" customWidth="1"/>
    <col min="3339" max="3339" width="7.42578125" style="7" customWidth="1"/>
    <col min="3340" max="3340" width="8.28515625" style="7" customWidth="1"/>
    <col min="3341" max="3341" width="8" style="7" customWidth="1"/>
    <col min="3342" max="3342" width="7" style="7" customWidth="1"/>
    <col min="3343" max="3343" width="3.5703125" style="7" customWidth="1"/>
    <col min="3344" max="3350" width="0" style="7" hidden="1" customWidth="1"/>
    <col min="3351" max="3351" width="9.140625" style="7"/>
    <col min="3352" max="3353" width="5.7109375" style="7" customWidth="1"/>
    <col min="3354" max="3354" width="6.5703125" style="7" customWidth="1"/>
    <col min="3355" max="3355" width="24.85546875" style="7" customWidth="1"/>
    <col min="3356" max="3356" width="4.28515625" style="7" customWidth="1"/>
    <col min="3357" max="3357" width="8.28515625" style="7" customWidth="1"/>
    <col min="3358" max="3358" width="8.7109375" style="7" customWidth="1"/>
    <col min="3359" max="3584" width="9.140625" style="7"/>
    <col min="3585" max="3585" width="4.7109375" style="7" customWidth="1"/>
    <col min="3586" max="3586" width="5.28515625" style="7" customWidth="1"/>
    <col min="3587" max="3587" width="13" style="7" customWidth="1"/>
    <col min="3588" max="3588" width="35.7109375" style="7" customWidth="1"/>
    <col min="3589" max="3589" width="11.28515625" style="7" customWidth="1"/>
    <col min="3590" max="3590" width="5.85546875" style="7" customWidth="1"/>
    <col min="3591" max="3591" width="9.7109375" style="7" customWidth="1"/>
    <col min="3592" max="3593" width="11.28515625" style="7" customWidth="1"/>
    <col min="3594" max="3594" width="0" style="7" hidden="1" customWidth="1"/>
    <col min="3595" max="3595" width="7.42578125" style="7" customWidth="1"/>
    <col min="3596" max="3596" width="8.28515625" style="7" customWidth="1"/>
    <col min="3597" max="3597" width="8" style="7" customWidth="1"/>
    <col min="3598" max="3598" width="7" style="7" customWidth="1"/>
    <col min="3599" max="3599" width="3.5703125" style="7" customWidth="1"/>
    <col min="3600" max="3606" width="0" style="7" hidden="1" customWidth="1"/>
    <col min="3607" max="3607" width="9.140625" style="7"/>
    <col min="3608" max="3609" width="5.7109375" style="7" customWidth="1"/>
    <col min="3610" max="3610" width="6.5703125" style="7" customWidth="1"/>
    <col min="3611" max="3611" width="24.85546875" style="7" customWidth="1"/>
    <col min="3612" max="3612" width="4.28515625" style="7" customWidth="1"/>
    <col min="3613" max="3613" width="8.28515625" style="7" customWidth="1"/>
    <col min="3614" max="3614" width="8.7109375" style="7" customWidth="1"/>
    <col min="3615" max="3840" width="9.140625" style="7"/>
    <col min="3841" max="3841" width="4.7109375" style="7" customWidth="1"/>
    <col min="3842" max="3842" width="5.28515625" style="7" customWidth="1"/>
    <col min="3843" max="3843" width="13" style="7" customWidth="1"/>
    <col min="3844" max="3844" width="35.7109375" style="7" customWidth="1"/>
    <col min="3845" max="3845" width="11.28515625" style="7" customWidth="1"/>
    <col min="3846" max="3846" width="5.85546875" style="7" customWidth="1"/>
    <col min="3847" max="3847" width="9.7109375" style="7" customWidth="1"/>
    <col min="3848" max="3849" width="11.28515625" style="7" customWidth="1"/>
    <col min="3850" max="3850" width="0" style="7" hidden="1" customWidth="1"/>
    <col min="3851" max="3851" width="7.42578125" style="7" customWidth="1"/>
    <col min="3852" max="3852" width="8.28515625" style="7" customWidth="1"/>
    <col min="3853" max="3853" width="8" style="7" customWidth="1"/>
    <col min="3854" max="3854" width="7" style="7" customWidth="1"/>
    <col min="3855" max="3855" width="3.5703125" style="7" customWidth="1"/>
    <col min="3856" max="3862" width="0" style="7" hidden="1" customWidth="1"/>
    <col min="3863" max="3863" width="9.140625" style="7"/>
    <col min="3864" max="3865" width="5.7109375" style="7" customWidth="1"/>
    <col min="3866" max="3866" width="6.5703125" style="7" customWidth="1"/>
    <col min="3867" max="3867" width="24.85546875" style="7" customWidth="1"/>
    <col min="3868" max="3868" width="4.28515625" style="7" customWidth="1"/>
    <col min="3869" max="3869" width="8.28515625" style="7" customWidth="1"/>
    <col min="3870" max="3870" width="8.7109375" style="7" customWidth="1"/>
    <col min="3871" max="4096" width="9.140625" style="7"/>
    <col min="4097" max="4097" width="4.7109375" style="7" customWidth="1"/>
    <col min="4098" max="4098" width="5.28515625" style="7" customWidth="1"/>
    <col min="4099" max="4099" width="13" style="7" customWidth="1"/>
    <col min="4100" max="4100" width="35.7109375" style="7" customWidth="1"/>
    <col min="4101" max="4101" width="11.28515625" style="7" customWidth="1"/>
    <col min="4102" max="4102" width="5.85546875" style="7" customWidth="1"/>
    <col min="4103" max="4103" width="9.7109375" style="7" customWidth="1"/>
    <col min="4104" max="4105" width="11.28515625" style="7" customWidth="1"/>
    <col min="4106" max="4106" width="0" style="7" hidden="1" customWidth="1"/>
    <col min="4107" max="4107" width="7.42578125" style="7" customWidth="1"/>
    <col min="4108" max="4108" width="8.28515625" style="7" customWidth="1"/>
    <col min="4109" max="4109" width="8" style="7" customWidth="1"/>
    <col min="4110" max="4110" width="7" style="7" customWidth="1"/>
    <col min="4111" max="4111" width="3.5703125" style="7" customWidth="1"/>
    <col min="4112" max="4118" width="0" style="7" hidden="1" customWidth="1"/>
    <col min="4119" max="4119" width="9.140625" style="7"/>
    <col min="4120" max="4121" width="5.7109375" style="7" customWidth="1"/>
    <col min="4122" max="4122" width="6.5703125" style="7" customWidth="1"/>
    <col min="4123" max="4123" width="24.85546875" style="7" customWidth="1"/>
    <col min="4124" max="4124" width="4.28515625" style="7" customWidth="1"/>
    <col min="4125" max="4125" width="8.28515625" style="7" customWidth="1"/>
    <col min="4126" max="4126" width="8.7109375" style="7" customWidth="1"/>
    <col min="4127" max="4352" width="9.140625" style="7"/>
    <col min="4353" max="4353" width="4.7109375" style="7" customWidth="1"/>
    <col min="4354" max="4354" width="5.28515625" style="7" customWidth="1"/>
    <col min="4355" max="4355" width="13" style="7" customWidth="1"/>
    <col min="4356" max="4356" width="35.7109375" style="7" customWidth="1"/>
    <col min="4357" max="4357" width="11.28515625" style="7" customWidth="1"/>
    <col min="4358" max="4358" width="5.85546875" style="7" customWidth="1"/>
    <col min="4359" max="4359" width="9.7109375" style="7" customWidth="1"/>
    <col min="4360" max="4361" width="11.28515625" style="7" customWidth="1"/>
    <col min="4362" max="4362" width="0" style="7" hidden="1" customWidth="1"/>
    <col min="4363" max="4363" width="7.42578125" style="7" customWidth="1"/>
    <col min="4364" max="4364" width="8.28515625" style="7" customWidth="1"/>
    <col min="4365" max="4365" width="8" style="7" customWidth="1"/>
    <col min="4366" max="4366" width="7" style="7" customWidth="1"/>
    <col min="4367" max="4367" width="3.5703125" style="7" customWidth="1"/>
    <col min="4368" max="4374" width="0" style="7" hidden="1" customWidth="1"/>
    <col min="4375" max="4375" width="9.140625" style="7"/>
    <col min="4376" max="4377" width="5.7109375" style="7" customWidth="1"/>
    <col min="4378" max="4378" width="6.5703125" style="7" customWidth="1"/>
    <col min="4379" max="4379" width="24.85546875" style="7" customWidth="1"/>
    <col min="4380" max="4380" width="4.28515625" style="7" customWidth="1"/>
    <col min="4381" max="4381" width="8.28515625" style="7" customWidth="1"/>
    <col min="4382" max="4382" width="8.7109375" style="7" customWidth="1"/>
    <col min="4383" max="4608" width="9.140625" style="7"/>
    <col min="4609" max="4609" width="4.7109375" style="7" customWidth="1"/>
    <col min="4610" max="4610" width="5.28515625" style="7" customWidth="1"/>
    <col min="4611" max="4611" width="13" style="7" customWidth="1"/>
    <col min="4612" max="4612" width="35.7109375" style="7" customWidth="1"/>
    <col min="4613" max="4613" width="11.28515625" style="7" customWidth="1"/>
    <col min="4614" max="4614" width="5.85546875" style="7" customWidth="1"/>
    <col min="4615" max="4615" width="9.7109375" style="7" customWidth="1"/>
    <col min="4616" max="4617" width="11.28515625" style="7" customWidth="1"/>
    <col min="4618" max="4618" width="0" style="7" hidden="1" customWidth="1"/>
    <col min="4619" max="4619" width="7.42578125" style="7" customWidth="1"/>
    <col min="4620" max="4620" width="8.28515625" style="7" customWidth="1"/>
    <col min="4621" max="4621" width="8" style="7" customWidth="1"/>
    <col min="4622" max="4622" width="7" style="7" customWidth="1"/>
    <col min="4623" max="4623" width="3.5703125" style="7" customWidth="1"/>
    <col min="4624" max="4630" width="0" style="7" hidden="1" customWidth="1"/>
    <col min="4631" max="4631" width="9.140625" style="7"/>
    <col min="4632" max="4633" width="5.7109375" style="7" customWidth="1"/>
    <col min="4634" max="4634" width="6.5703125" style="7" customWidth="1"/>
    <col min="4635" max="4635" width="24.85546875" style="7" customWidth="1"/>
    <col min="4636" max="4636" width="4.28515625" style="7" customWidth="1"/>
    <col min="4637" max="4637" width="8.28515625" style="7" customWidth="1"/>
    <col min="4638" max="4638" width="8.7109375" style="7" customWidth="1"/>
    <col min="4639" max="4864" width="9.140625" style="7"/>
    <col min="4865" max="4865" width="4.7109375" style="7" customWidth="1"/>
    <col min="4866" max="4866" width="5.28515625" style="7" customWidth="1"/>
    <col min="4867" max="4867" width="13" style="7" customWidth="1"/>
    <col min="4868" max="4868" width="35.7109375" style="7" customWidth="1"/>
    <col min="4869" max="4869" width="11.28515625" style="7" customWidth="1"/>
    <col min="4870" max="4870" width="5.85546875" style="7" customWidth="1"/>
    <col min="4871" max="4871" width="9.7109375" style="7" customWidth="1"/>
    <col min="4872" max="4873" width="11.28515625" style="7" customWidth="1"/>
    <col min="4874" max="4874" width="0" style="7" hidden="1" customWidth="1"/>
    <col min="4875" max="4875" width="7.42578125" style="7" customWidth="1"/>
    <col min="4876" max="4876" width="8.28515625" style="7" customWidth="1"/>
    <col min="4877" max="4877" width="8" style="7" customWidth="1"/>
    <col min="4878" max="4878" width="7" style="7" customWidth="1"/>
    <col min="4879" max="4879" width="3.5703125" style="7" customWidth="1"/>
    <col min="4880" max="4886" width="0" style="7" hidden="1" customWidth="1"/>
    <col min="4887" max="4887" width="9.140625" style="7"/>
    <col min="4888" max="4889" width="5.7109375" style="7" customWidth="1"/>
    <col min="4890" max="4890" width="6.5703125" style="7" customWidth="1"/>
    <col min="4891" max="4891" width="24.85546875" style="7" customWidth="1"/>
    <col min="4892" max="4892" width="4.28515625" style="7" customWidth="1"/>
    <col min="4893" max="4893" width="8.28515625" style="7" customWidth="1"/>
    <col min="4894" max="4894" width="8.7109375" style="7" customWidth="1"/>
    <col min="4895" max="5120" width="9.140625" style="7"/>
    <col min="5121" max="5121" width="4.7109375" style="7" customWidth="1"/>
    <col min="5122" max="5122" width="5.28515625" style="7" customWidth="1"/>
    <col min="5123" max="5123" width="13" style="7" customWidth="1"/>
    <col min="5124" max="5124" width="35.7109375" style="7" customWidth="1"/>
    <col min="5125" max="5125" width="11.28515625" style="7" customWidth="1"/>
    <col min="5126" max="5126" width="5.85546875" style="7" customWidth="1"/>
    <col min="5127" max="5127" width="9.7109375" style="7" customWidth="1"/>
    <col min="5128" max="5129" width="11.28515625" style="7" customWidth="1"/>
    <col min="5130" max="5130" width="0" style="7" hidden="1" customWidth="1"/>
    <col min="5131" max="5131" width="7.42578125" style="7" customWidth="1"/>
    <col min="5132" max="5132" width="8.28515625" style="7" customWidth="1"/>
    <col min="5133" max="5133" width="8" style="7" customWidth="1"/>
    <col min="5134" max="5134" width="7" style="7" customWidth="1"/>
    <col min="5135" max="5135" width="3.5703125" style="7" customWidth="1"/>
    <col min="5136" max="5142" width="0" style="7" hidden="1" customWidth="1"/>
    <col min="5143" max="5143" width="9.140625" style="7"/>
    <col min="5144" max="5145" width="5.7109375" style="7" customWidth="1"/>
    <col min="5146" max="5146" width="6.5703125" style="7" customWidth="1"/>
    <col min="5147" max="5147" width="24.85546875" style="7" customWidth="1"/>
    <col min="5148" max="5148" width="4.28515625" style="7" customWidth="1"/>
    <col min="5149" max="5149" width="8.28515625" style="7" customWidth="1"/>
    <col min="5150" max="5150" width="8.7109375" style="7" customWidth="1"/>
    <col min="5151" max="5376" width="9.140625" style="7"/>
    <col min="5377" max="5377" width="4.7109375" style="7" customWidth="1"/>
    <col min="5378" max="5378" width="5.28515625" style="7" customWidth="1"/>
    <col min="5379" max="5379" width="13" style="7" customWidth="1"/>
    <col min="5380" max="5380" width="35.7109375" style="7" customWidth="1"/>
    <col min="5381" max="5381" width="11.28515625" style="7" customWidth="1"/>
    <col min="5382" max="5382" width="5.85546875" style="7" customWidth="1"/>
    <col min="5383" max="5383" width="9.7109375" style="7" customWidth="1"/>
    <col min="5384" max="5385" width="11.28515625" style="7" customWidth="1"/>
    <col min="5386" max="5386" width="0" style="7" hidden="1" customWidth="1"/>
    <col min="5387" max="5387" width="7.42578125" style="7" customWidth="1"/>
    <col min="5388" max="5388" width="8.28515625" style="7" customWidth="1"/>
    <col min="5389" max="5389" width="8" style="7" customWidth="1"/>
    <col min="5390" max="5390" width="7" style="7" customWidth="1"/>
    <col min="5391" max="5391" width="3.5703125" style="7" customWidth="1"/>
    <col min="5392" max="5398" width="0" style="7" hidden="1" customWidth="1"/>
    <col min="5399" max="5399" width="9.140625" style="7"/>
    <col min="5400" max="5401" width="5.7109375" style="7" customWidth="1"/>
    <col min="5402" max="5402" width="6.5703125" style="7" customWidth="1"/>
    <col min="5403" max="5403" width="24.85546875" style="7" customWidth="1"/>
    <col min="5404" max="5404" width="4.28515625" style="7" customWidth="1"/>
    <col min="5405" max="5405" width="8.28515625" style="7" customWidth="1"/>
    <col min="5406" max="5406" width="8.7109375" style="7" customWidth="1"/>
    <col min="5407" max="5632" width="9.140625" style="7"/>
    <col min="5633" max="5633" width="4.7109375" style="7" customWidth="1"/>
    <col min="5634" max="5634" width="5.28515625" style="7" customWidth="1"/>
    <col min="5635" max="5635" width="13" style="7" customWidth="1"/>
    <col min="5636" max="5636" width="35.7109375" style="7" customWidth="1"/>
    <col min="5637" max="5637" width="11.28515625" style="7" customWidth="1"/>
    <col min="5638" max="5638" width="5.85546875" style="7" customWidth="1"/>
    <col min="5639" max="5639" width="9.7109375" style="7" customWidth="1"/>
    <col min="5640" max="5641" width="11.28515625" style="7" customWidth="1"/>
    <col min="5642" max="5642" width="0" style="7" hidden="1" customWidth="1"/>
    <col min="5643" max="5643" width="7.42578125" style="7" customWidth="1"/>
    <col min="5644" max="5644" width="8.28515625" style="7" customWidth="1"/>
    <col min="5645" max="5645" width="8" style="7" customWidth="1"/>
    <col min="5646" max="5646" width="7" style="7" customWidth="1"/>
    <col min="5647" max="5647" width="3.5703125" style="7" customWidth="1"/>
    <col min="5648" max="5654" width="0" style="7" hidden="1" customWidth="1"/>
    <col min="5655" max="5655" width="9.140625" style="7"/>
    <col min="5656" max="5657" width="5.7109375" style="7" customWidth="1"/>
    <col min="5658" max="5658" width="6.5703125" style="7" customWidth="1"/>
    <col min="5659" max="5659" width="24.85546875" style="7" customWidth="1"/>
    <col min="5660" max="5660" width="4.28515625" style="7" customWidth="1"/>
    <col min="5661" max="5661" width="8.28515625" style="7" customWidth="1"/>
    <col min="5662" max="5662" width="8.7109375" style="7" customWidth="1"/>
    <col min="5663" max="5888" width="9.140625" style="7"/>
    <col min="5889" max="5889" width="4.7109375" style="7" customWidth="1"/>
    <col min="5890" max="5890" width="5.28515625" style="7" customWidth="1"/>
    <col min="5891" max="5891" width="13" style="7" customWidth="1"/>
    <col min="5892" max="5892" width="35.7109375" style="7" customWidth="1"/>
    <col min="5893" max="5893" width="11.28515625" style="7" customWidth="1"/>
    <col min="5894" max="5894" width="5.85546875" style="7" customWidth="1"/>
    <col min="5895" max="5895" width="9.7109375" style="7" customWidth="1"/>
    <col min="5896" max="5897" width="11.28515625" style="7" customWidth="1"/>
    <col min="5898" max="5898" width="0" style="7" hidden="1" customWidth="1"/>
    <col min="5899" max="5899" width="7.42578125" style="7" customWidth="1"/>
    <col min="5900" max="5900" width="8.28515625" style="7" customWidth="1"/>
    <col min="5901" max="5901" width="8" style="7" customWidth="1"/>
    <col min="5902" max="5902" width="7" style="7" customWidth="1"/>
    <col min="5903" max="5903" width="3.5703125" style="7" customWidth="1"/>
    <col min="5904" max="5910" width="0" style="7" hidden="1" customWidth="1"/>
    <col min="5911" max="5911" width="9.140625" style="7"/>
    <col min="5912" max="5913" width="5.7109375" style="7" customWidth="1"/>
    <col min="5914" max="5914" width="6.5703125" style="7" customWidth="1"/>
    <col min="5915" max="5915" width="24.85546875" style="7" customWidth="1"/>
    <col min="5916" max="5916" width="4.28515625" style="7" customWidth="1"/>
    <col min="5917" max="5917" width="8.28515625" style="7" customWidth="1"/>
    <col min="5918" max="5918" width="8.7109375" style="7" customWidth="1"/>
    <col min="5919" max="6144" width="9.140625" style="7"/>
    <col min="6145" max="6145" width="4.7109375" style="7" customWidth="1"/>
    <col min="6146" max="6146" width="5.28515625" style="7" customWidth="1"/>
    <col min="6147" max="6147" width="13" style="7" customWidth="1"/>
    <col min="6148" max="6148" width="35.7109375" style="7" customWidth="1"/>
    <col min="6149" max="6149" width="11.28515625" style="7" customWidth="1"/>
    <col min="6150" max="6150" width="5.85546875" style="7" customWidth="1"/>
    <col min="6151" max="6151" width="9.7109375" style="7" customWidth="1"/>
    <col min="6152" max="6153" width="11.28515625" style="7" customWidth="1"/>
    <col min="6154" max="6154" width="0" style="7" hidden="1" customWidth="1"/>
    <col min="6155" max="6155" width="7.42578125" style="7" customWidth="1"/>
    <col min="6156" max="6156" width="8.28515625" style="7" customWidth="1"/>
    <col min="6157" max="6157" width="8" style="7" customWidth="1"/>
    <col min="6158" max="6158" width="7" style="7" customWidth="1"/>
    <col min="6159" max="6159" width="3.5703125" style="7" customWidth="1"/>
    <col min="6160" max="6166" width="0" style="7" hidden="1" customWidth="1"/>
    <col min="6167" max="6167" width="9.140625" style="7"/>
    <col min="6168" max="6169" width="5.7109375" style="7" customWidth="1"/>
    <col min="6170" max="6170" width="6.5703125" style="7" customWidth="1"/>
    <col min="6171" max="6171" width="24.85546875" style="7" customWidth="1"/>
    <col min="6172" max="6172" width="4.28515625" style="7" customWidth="1"/>
    <col min="6173" max="6173" width="8.28515625" style="7" customWidth="1"/>
    <col min="6174" max="6174" width="8.7109375" style="7" customWidth="1"/>
    <col min="6175" max="6400" width="9.140625" style="7"/>
    <col min="6401" max="6401" width="4.7109375" style="7" customWidth="1"/>
    <col min="6402" max="6402" width="5.28515625" style="7" customWidth="1"/>
    <col min="6403" max="6403" width="13" style="7" customWidth="1"/>
    <col min="6404" max="6404" width="35.7109375" style="7" customWidth="1"/>
    <col min="6405" max="6405" width="11.28515625" style="7" customWidth="1"/>
    <col min="6406" max="6406" width="5.85546875" style="7" customWidth="1"/>
    <col min="6407" max="6407" width="9.7109375" style="7" customWidth="1"/>
    <col min="6408" max="6409" width="11.28515625" style="7" customWidth="1"/>
    <col min="6410" max="6410" width="0" style="7" hidden="1" customWidth="1"/>
    <col min="6411" max="6411" width="7.42578125" style="7" customWidth="1"/>
    <col min="6412" max="6412" width="8.28515625" style="7" customWidth="1"/>
    <col min="6413" max="6413" width="8" style="7" customWidth="1"/>
    <col min="6414" max="6414" width="7" style="7" customWidth="1"/>
    <col min="6415" max="6415" width="3.5703125" style="7" customWidth="1"/>
    <col min="6416" max="6422" width="0" style="7" hidden="1" customWidth="1"/>
    <col min="6423" max="6423" width="9.140625" style="7"/>
    <col min="6424" max="6425" width="5.7109375" style="7" customWidth="1"/>
    <col min="6426" max="6426" width="6.5703125" style="7" customWidth="1"/>
    <col min="6427" max="6427" width="24.85546875" style="7" customWidth="1"/>
    <col min="6428" max="6428" width="4.28515625" style="7" customWidth="1"/>
    <col min="6429" max="6429" width="8.28515625" style="7" customWidth="1"/>
    <col min="6430" max="6430" width="8.7109375" style="7" customWidth="1"/>
    <col min="6431" max="6656" width="9.140625" style="7"/>
    <col min="6657" max="6657" width="4.7109375" style="7" customWidth="1"/>
    <col min="6658" max="6658" width="5.28515625" style="7" customWidth="1"/>
    <col min="6659" max="6659" width="13" style="7" customWidth="1"/>
    <col min="6660" max="6660" width="35.7109375" style="7" customWidth="1"/>
    <col min="6661" max="6661" width="11.28515625" style="7" customWidth="1"/>
    <col min="6662" max="6662" width="5.85546875" style="7" customWidth="1"/>
    <col min="6663" max="6663" width="9.7109375" style="7" customWidth="1"/>
    <col min="6664" max="6665" width="11.28515625" style="7" customWidth="1"/>
    <col min="6666" max="6666" width="0" style="7" hidden="1" customWidth="1"/>
    <col min="6667" max="6667" width="7.42578125" style="7" customWidth="1"/>
    <col min="6668" max="6668" width="8.28515625" style="7" customWidth="1"/>
    <col min="6669" max="6669" width="8" style="7" customWidth="1"/>
    <col min="6670" max="6670" width="7" style="7" customWidth="1"/>
    <col min="6671" max="6671" width="3.5703125" style="7" customWidth="1"/>
    <col min="6672" max="6678" width="0" style="7" hidden="1" customWidth="1"/>
    <col min="6679" max="6679" width="9.140625" style="7"/>
    <col min="6680" max="6681" width="5.7109375" style="7" customWidth="1"/>
    <col min="6682" max="6682" width="6.5703125" style="7" customWidth="1"/>
    <col min="6683" max="6683" width="24.85546875" style="7" customWidth="1"/>
    <col min="6684" max="6684" width="4.28515625" style="7" customWidth="1"/>
    <col min="6685" max="6685" width="8.28515625" style="7" customWidth="1"/>
    <col min="6686" max="6686" width="8.7109375" style="7" customWidth="1"/>
    <col min="6687" max="6912" width="9.140625" style="7"/>
    <col min="6913" max="6913" width="4.7109375" style="7" customWidth="1"/>
    <col min="6914" max="6914" width="5.28515625" style="7" customWidth="1"/>
    <col min="6915" max="6915" width="13" style="7" customWidth="1"/>
    <col min="6916" max="6916" width="35.7109375" style="7" customWidth="1"/>
    <col min="6917" max="6917" width="11.28515625" style="7" customWidth="1"/>
    <col min="6918" max="6918" width="5.85546875" style="7" customWidth="1"/>
    <col min="6919" max="6919" width="9.7109375" style="7" customWidth="1"/>
    <col min="6920" max="6921" width="11.28515625" style="7" customWidth="1"/>
    <col min="6922" max="6922" width="0" style="7" hidden="1" customWidth="1"/>
    <col min="6923" max="6923" width="7.42578125" style="7" customWidth="1"/>
    <col min="6924" max="6924" width="8.28515625" style="7" customWidth="1"/>
    <col min="6925" max="6925" width="8" style="7" customWidth="1"/>
    <col min="6926" max="6926" width="7" style="7" customWidth="1"/>
    <col min="6927" max="6927" width="3.5703125" style="7" customWidth="1"/>
    <col min="6928" max="6934" width="0" style="7" hidden="1" customWidth="1"/>
    <col min="6935" max="6935" width="9.140625" style="7"/>
    <col min="6936" max="6937" width="5.7109375" style="7" customWidth="1"/>
    <col min="6938" max="6938" width="6.5703125" style="7" customWidth="1"/>
    <col min="6939" max="6939" width="24.85546875" style="7" customWidth="1"/>
    <col min="6940" max="6940" width="4.28515625" style="7" customWidth="1"/>
    <col min="6941" max="6941" width="8.28515625" style="7" customWidth="1"/>
    <col min="6942" max="6942" width="8.7109375" style="7" customWidth="1"/>
    <col min="6943" max="7168" width="9.140625" style="7"/>
    <col min="7169" max="7169" width="4.7109375" style="7" customWidth="1"/>
    <col min="7170" max="7170" width="5.28515625" style="7" customWidth="1"/>
    <col min="7171" max="7171" width="13" style="7" customWidth="1"/>
    <col min="7172" max="7172" width="35.7109375" style="7" customWidth="1"/>
    <col min="7173" max="7173" width="11.28515625" style="7" customWidth="1"/>
    <col min="7174" max="7174" width="5.85546875" style="7" customWidth="1"/>
    <col min="7175" max="7175" width="9.7109375" style="7" customWidth="1"/>
    <col min="7176" max="7177" width="11.28515625" style="7" customWidth="1"/>
    <col min="7178" max="7178" width="0" style="7" hidden="1" customWidth="1"/>
    <col min="7179" max="7179" width="7.42578125" style="7" customWidth="1"/>
    <col min="7180" max="7180" width="8.28515625" style="7" customWidth="1"/>
    <col min="7181" max="7181" width="8" style="7" customWidth="1"/>
    <col min="7182" max="7182" width="7" style="7" customWidth="1"/>
    <col min="7183" max="7183" width="3.5703125" style="7" customWidth="1"/>
    <col min="7184" max="7190" width="0" style="7" hidden="1" customWidth="1"/>
    <col min="7191" max="7191" width="9.140625" style="7"/>
    <col min="7192" max="7193" width="5.7109375" style="7" customWidth="1"/>
    <col min="7194" max="7194" width="6.5703125" style="7" customWidth="1"/>
    <col min="7195" max="7195" width="24.85546875" style="7" customWidth="1"/>
    <col min="7196" max="7196" width="4.28515625" style="7" customWidth="1"/>
    <col min="7197" max="7197" width="8.28515625" style="7" customWidth="1"/>
    <col min="7198" max="7198" width="8.7109375" style="7" customWidth="1"/>
    <col min="7199" max="7424" width="9.140625" style="7"/>
    <col min="7425" max="7425" width="4.7109375" style="7" customWidth="1"/>
    <col min="7426" max="7426" width="5.28515625" style="7" customWidth="1"/>
    <col min="7427" max="7427" width="13" style="7" customWidth="1"/>
    <col min="7428" max="7428" width="35.7109375" style="7" customWidth="1"/>
    <col min="7429" max="7429" width="11.28515625" style="7" customWidth="1"/>
    <col min="7430" max="7430" width="5.85546875" style="7" customWidth="1"/>
    <col min="7431" max="7431" width="9.7109375" style="7" customWidth="1"/>
    <col min="7432" max="7433" width="11.28515625" style="7" customWidth="1"/>
    <col min="7434" max="7434" width="0" style="7" hidden="1" customWidth="1"/>
    <col min="7435" max="7435" width="7.42578125" style="7" customWidth="1"/>
    <col min="7436" max="7436" width="8.28515625" style="7" customWidth="1"/>
    <col min="7437" max="7437" width="8" style="7" customWidth="1"/>
    <col min="7438" max="7438" width="7" style="7" customWidth="1"/>
    <col min="7439" max="7439" width="3.5703125" style="7" customWidth="1"/>
    <col min="7440" max="7446" width="0" style="7" hidden="1" customWidth="1"/>
    <col min="7447" max="7447" width="9.140625" style="7"/>
    <col min="7448" max="7449" width="5.7109375" style="7" customWidth="1"/>
    <col min="7450" max="7450" width="6.5703125" style="7" customWidth="1"/>
    <col min="7451" max="7451" width="24.85546875" style="7" customWidth="1"/>
    <col min="7452" max="7452" width="4.28515625" style="7" customWidth="1"/>
    <col min="7453" max="7453" width="8.28515625" style="7" customWidth="1"/>
    <col min="7454" max="7454" width="8.7109375" style="7" customWidth="1"/>
    <col min="7455" max="7680" width="9.140625" style="7"/>
    <col min="7681" max="7681" width="4.7109375" style="7" customWidth="1"/>
    <col min="7682" max="7682" width="5.28515625" style="7" customWidth="1"/>
    <col min="7683" max="7683" width="13" style="7" customWidth="1"/>
    <col min="7684" max="7684" width="35.7109375" style="7" customWidth="1"/>
    <col min="7685" max="7685" width="11.28515625" style="7" customWidth="1"/>
    <col min="7686" max="7686" width="5.85546875" style="7" customWidth="1"/>
    <col min="7687" max="7687" width="9.7109375" style="7" customWidth="1"/>
    <col min="7688" max="7689" width="11.28515625" style="7" customWidth="1"/>
    <col min="7690" max="7690" width="0" style="7" hidden="1" customWidth="1"/>
    <col min="7691" max="7691" width="7.42578125" style="7" customWidth="1"/>
    <col min="7692" max="7692" width="8.28515625" style="7" customWidth="1"/>
    <col min="7693" max="7693" width="8" style="7" customWidth="1"/>
    <col min="7694" max="7694" width="7" style="7" customWidth="1"/>
    <col min="7695" max="7695" width="3.5703125" style="7" customWidth="1"/>
    <col min="7696" max="7702" width="0" style="7" hidden="1" customWidth="1"/>
    <col min="7703" max="7703" width="9.140625" style="7"/>
    <col min="7704" max="7705" width="5.7109375" style="7" customWidth="1"/>
    <col min="7706" max="7706" width="6.5703125" style="7" customWidth="1"/>
    <col min="7707" max="7707" width="24.85546875" style="7" customWidth="1"/>
    <col min="7708" max="7708" width="4.28515625" style="7" customWidth="1"/>
    <col min="7709" max="7709" width="8.28515625" style="7" customWidth="1"/>
    <col min="7710" max="7710" width="8.7109375" style="7" customWidth="1"/>
    <col min="7711" max="7936" width="9.140625" style="7"/>
    <col min="7937" max="7937" width="4.7109375" style="7" customWidth="1"/>
    <col min="7938" max="7938" width="5.28515625" style="7" customWidth="1"/>
    <col min="7939" max="7939" width="13" style="7" customWidth="1"/>
    <col min="7940" max="7940" width="35.7109375" style="7" customWidth="1"/>
    <col min="7941" max="7941" width="11.28515625" style="7" customWidth="1"/>
    <col min="7942" max="7942" width="5.85546875" style="7" customWidth="1"/>
    <col min="7943" max="7943" width="9.7109375" style="7" customWidth="1"/>
    <col min="7944" max="7945" width="11.28515625" style="7" customWidth="1"/>
    <col min="7946" max="7946" width="0" style="7" hidden="1" customWidth="1"/>
    <col min="7947" max="7947" width="7.42578125" style="7" customWidth="1"/>
    <col min="7948" max="7948" width="8.28515625" style="7" customWidth="1"/>
    <col min="7949" max="7949" width="8" style="7" customWidth="1"/>
    <col min="7950" max="7950" width="7" style="7" customWidth="1"/>
    <col min="7951" max="7951" width="3.5703125" style="7" customWidth="1"/>
    <col min="7952" max="7958" width="0" style="7" hidden="1" customWidth="1"/>
    <col min="7959" max="7959" width="9.140625" style="7"/>
    <col min="7960" max="7961" width="5.7109375" style="7" customWidth="1"/>
    <col min="7962" max="7962" width="6.5703125" style="7" customWidth="1"/>
    <col min="7963" max="7963" width="24.85546875" style="7" customWidth="1"/>
    <col min="7964" max="7964" width="4.28515625" style="7" customWidth="1"/>
    <col min="7965" max="7965" width="8.28515625" style="7" customWidth="1"/>
    <col min="7966" max="7966" width="8.7109375" style="7" customWidth="1"/>
    <col min="7967" max="8192" width="9.140625" style="7"/>
    <col min="8193" max="8193" width="4.7109375" style="7" customWidth="1"/>
    <col min="8194" max="8194" width="5.28515625" style="7" customWidth="1"/>
    <col min="8195" max="8195" width="13" style="7" customWidth="1"/>
    <col min="8196" max="8196" width="35.7109375" style="7" customWidth="1"/>
    <col min="8197" max="8197" width="11.28515625" style="7" customWidth="1"/>
    <col min="8198" max="8198" width="5.85546875" style="7" customWidth="1"/>
    <col min="8199" max="8199" width="9.7109375" style="7" customWidth="1"/>
    <col min="8200" max="8201" width="11.28515625" style="7" customWidth="1"/>
    <col min="8202" max="8202" width="0" style="7" hidden="1" customWidth="1"/>
    <col min="8203" max="8203" width="7.42578125" style="7" customWidth="1"/>
    <col min="8204" max="8204" width="8.28515625" style="7" customWidth="1"/>
    <col min="8205" max="8205" width="8" style="7" customWidth="1"/>
    <col min="8206" max="8206" width="7" style="7" customWidth="1"/>
    <col min="8207" max="8207" width="3.5703125" style="7" customWidth="1"/>
    <col min="8208" max="8214" width="0" style="7" hidden="1" customWidth="1"/>
    <col min="8215" max="8215" width="9.140625" style="7"/>
    <col min="8216" max="8217" width="5.7109375" style="7" customWidth="1"/>
    <col min="8218" max="8218" width="6.5703125" style="7" customWidth="1"/>
    <col min="8219" max="8219" width="24.85546875" style="7" customWidth="1"/>
    <col min="8220" max="8220" width="4.28515625" style="7" customWidth="1"/>
    <col min="8221" max="8221" width="8.28515625" style="7" customWidth="1"/>
    <col min="8222" max="8222" width="8.7109375" style="7" customWidth="1"/>
    <col min="8223" max="8448" width="9.140625" style="7"/>
    <col min="8449" max="8449" width="4.7109375" style="7" customWidth="1"/>
    <col min="8450" max="8450" width="5.28515625" style="7" customWidth="1"/>
    <col min="8451" max="8451" width="13" style="7" customWidth="1"/>
    <col min="8452" max="8452" width="35.7109375" style="7" customWidth="1"/>
    <col min="8453" max="8453" width="11.28515625" style="7" customWidth="1"/>
    <col min="8454" max="8454" width="5.85546875" style="7" customWidth="1"/>
    <col min="8455" max="8455" width="9.7109375" style="7" customWidth="1"/>
    <col min="8456" max="8457" width="11.28515625" style="7" customWidth="1"/>
    <col min="8458" max="8458" width="0" style="7" hidden="1" customWidth="1"/>
    <col min="8459" max="8459" width="7.42578125" style="7" customWidth="1"/>
    <col min="8460" max="8460" width="8.28515625" style="7" customWidth="1"/>
    <col min="8461" max="8461" width="8" style="7" customWidth="1"/>
    <col min="8462" max="8462" width="7" style="7" customWidth="1"/>
    <col min="8463" max="8463" width="3.5703125" style="7" customWidth="1"/>
    <col min="8464" max="8470" width="0" style="7" hidden="1" customWidth="1"/>
    <col min="8471" max="8471" width="9.140625" style="7"/>
    <col min="8472" max="8473" width="5.7109375" style="7" customWidth="1"/>
    <col min="8474" max="8474" width="6.5703125" style="7" customWidth="1"/>
    <col min="8475" max="8475" width="24.85546875" style="7" customWidth="1"/>
    <col min="8476" max="8476" width="4.28515625" style="7" customWidth="1"/>
    <col min="8477" max="8477" width="8.28515625" style="7" customWidth="1"/>
    <col min="8478" max="8478" width="8.7109375" style="7" customWidth="1"/>
    <col min="8479" max="8704" width="9.140625" style="7"/>
    <col min="8705" max="8705" width="4.7109375" style="7" customWidth="1"/>
    <col min="8706" max="8706" width="5.28515625" style="7" customWidth="1"/>
    <col min="8707" max="8707" width="13" style="7" customWidth="1"/>
    <col min="8708" max="8708" width="35.7109375" style="7" customWidth="1"/>
    <col min="8709" max="8709" width="11.28515625" style="7" customWidth="1"/>
    <col min="8710" max="8710" width="5.85546875" style="7" customWidth="1"/>
    <col min="8711" max="8711" width="9.7109375" style="7" customWidth="1"/>
    <col min="8712" max="8713" width="11.28515625" style="7" customWidth="1"/>
    <col min="8714" max="8714" width="0" style="7" hidden="1" customWidth="1"/>
    <col min="8715" max="8715" width="7.42578125" style="7" customWidth="1"/>
    <col min="8716" max="8716" width="8.28515625" style="7" customWidth="1"/>
    <col min="8717" max="8717" width="8" style="7" customWidth="1"/>
    <col min="8718" max="8718" width="7" style="7" customWidth="1"/>
    <col min="8719" max="8719" width="3.5703125" style="7" customWidth="1"/>
    <col min="8720" max="8726" width="0" style="7" hidden="1" customWidth="1"/>
    <col min="8727" max="8727" width="9.140625" style="7"/>
    <col min="8728" max="8729" width="5.7109375" style="7" customWidth="1"/>
    <col min="8730" max="8730" width="6.5703125" style="7" customWidth="1"/>
    <col min="8731" max="8731" width="24.85546875" style="7" customWidth="1"/>
    <col min="8732" max="8732" width="4.28515625" style="7" customWidth="1"/>
    <col min="8733" max="8733" width="8.28515625" style="7" customWidth="1"/>
    <col min="8734" max="8734" width="8.7109375" style="7" customWidth="1"/>
    <col min="8735" max="8960" width="9.140625" style="7"/>
    <col min="8961" max="8961" width="4.7109375" style="7" customWidth="1"/>
    <col min="8962" max="8962" width="5.28515625" style="7" customWidth="1"/>
    <col min="8963" max="8963" width="13" style="7" customWidth="1"/>
    <col min="8964" max="8964" width="35.7109375" style="7" customWidth="1"/>
    <col min="8965" max="8965" width="11.28515625" style="7" customWidth="1"/>
    <col min="8966" max="8966" width="5.85546875" style="7" customWidth="1"/>
    <col min="8967" max="8967" width="9.7109375" style="7" customWidth="1"/>
    <col min="8968" max="8969" width="11.28515625" style="7" customWidth="1"/>
    <col min="8970" max="8970" width="0" style="7" hidden="1" customWidth="1"/>
    <col min="8971" max="8971" width="7.42578125" style="7" customWidth="1"/>
    <col min="8972" max="8972" width="8.28515625" style="7" customWidth="1"/>
    <col min="8973" max="8973" width="8" style="7" customWidth="1"/>
    <col min="8974" max="8974" width="7" style="7" customWidth="1"/>
    <col min="8975" max="8975" width="3.5703125" style="7" customWidth="1"/>
    <col min="8976" max="8982" width="0" style="7" hidden="1" customWidth="1"/>
    <col min="8983" max="8983" width="9.140625" style="7"/>
    <col min="8984" max="8985" width="5.7109375" style="7" customWidth="1"/>
    <col min="8986" max="8986" width="6.5703125" style="7" customWidth="1"/>
    <col min="8987" max="8987" width="24.85546875" style="7" customWidth="1"/>
    <col min="8988" max="8988" width="4.28515625" style="7" customWidth="1"/>
    <col min="8989" max="8989" width="8.28515625" style="7" customWidth="1"/>
    <col min="8990" max="8990" width="8.7109375" style="7" customWidth="1"/>
    <col min="8991" max="9216" width="9.140625" style="7"/>
    <col min="9217" max="9217" width="4.7109375" style="7" customWidth="1"/>
    <col min="9218" max="9218" width="5.28515625" style="7" customWidth="1"/>
    <col min="9219" max="9219" width="13" style="7" customWidth="1"/>
    <col min="9220" max="9220" width="35.7109375" style="7" customWidth="1"/>
    <col min="9221" max="9221" width="11.28515625" style="7" customWidth="1"/>
    <col min="9222" max="9222" width="5.85546875" style="7" customWidth="1"/>
    <col min="9223" max="9223" width="9.7109375" style="7" customWidth="1"/>
    <col min="9224" max="9225" width="11.28515625" style="7" customWidth="1"/>
    <col min="9226" max="9226" width="0" style="7" hidden="1" customWidth="1"/>
    <col min="9227" max="9227" width="7.42578125" style="7" customWidth="1"/>
    <col min="9228" max="9228" width="8.28515625" style="7" customWidth="1"/>
    <col min="9229" max="9229" width="8" style="7" customWidth="1"/>
    <col min="9230" max="9230" width="7" style="7" customWidth="1"/>
    <col min="9231" max="9231" width="3.5703125" style="7" customWidth="1"/>
    <col min="9232" max="9238" width="0" style="7" hidden="1" customWidth="1"/>
    <col min="9239" max="9239" width="9.140625" style="7"/>
    <col min="9240" max="9241" width="5.7109375" style="7" customWidth="1"/>
    <col min="9242" max="9242" width="6.5703125" style="7" customWidth="1"/>
    <col min="9243" max="9243" width="24.85546875" style="7" customWidth="1"/>
    <col min="9244" max="9244" width="4.28515625" style="7" customWidth="1"/>
    <col min="9245" max="9245" width="8.28515625" style="7" customWidth="1"/>
    <col min="9246" max="9246" width="8.7109375" style="7" customWidth="1"/>
    <col min="9247" max="9472" width="9.140625" style="7"/>
    <col min="9473" max="9473" width="4.7109375" style="7" customWidth="1"/>
    <col min="9474" max="9474" width="5.28515625" style="7" customWidth="1"/>
    <col min="9475" max="9475" width="13" style="7" customWidth="1"/>
    <col min="9476" max="9476" width="35.7109375" style="7" customWidth="1"/>
    <col min="9477" max="9477" width="11.28515625" style="7" customWidth="1"/>
    <col min="9478" max="9478" width="5.85546875" style="7" customWidth="1"/>
    <col min="9479" max="9479" width="9.7109375" style="7" customWidth="1"/>
    <col min="9480" max="9481" width="11.28515625" style="7" customWidth="1"/>
    <col min="9482" max="9482" width="0" style="7" hidden="1" customWidth="1"/>
    <col min="9483" max="9483" width="7.42578125" style="7" customWidth="1"/>
    <col min="9484" max="9484" width="8.28515625" style="7" customWidth="1"/>
    <col min="9485" max="9485" width="8" style="7" customWidth="1"/>
    <col min="9486" max="9486" width="7" style="7" customWidth="1"/>
    <col min="9487" max="9487" width="3.5703125" style="7" customWidth="1"/>
    <col min="9488" max="9494" width="0" style="7" hidden="1" customWidth="1"/>
    <col min="9495" max="9495" width="9.140625" style="7"/>
    <col min="9496" max="9497" width="5.7109375" style="7" customWidth="1"/>
    <col min="9498" max="9498" width="6.5703125" style="7" customWidth="1"/>
    <col min="9499" max="9499" width="24.85546875" style="7" customWidth="1"/>
    <col min="9500" max="9500" width="4.28515625" style="7" customWidth="1"/>
    <col min="9501" max="9501" width="8.28515625" style="7" customWidth="1"/>
    <col min="9502" max="9502" width="8.7109375" style="7" customWidth="1"/>
    <col min="9503" max="9728" width="9.140625" style="7"/>
    <col min="9729" max="9729" width="4.7109375" style="7" customWidth="1"/>
    <col min="9730" max="9730" width="5.28515625" style="7" customWidth="1"/>
    <col min="9731" max="9731" width="13" style="7" customWidth="1"/>
    <col min="9732" max="9732" width="35.7109375" style="7" customWidth="1"/>
    <col min="9733" max="9733" width="11.28515625" style="7" customWidth="1"/>
    <col min="9734" max="9734" width="5.85546875" style="7" customWidth="1"/>
    <col min="9735" max="9735" width="9.7109375" style="7" customWidth="1"/>
    <col min="9736" max="9737" width="11.28515625" style="7" customWidth="1"/>
    <col min="9738" max="9738" width="0" style="7" hidden="1" customWidth="1"/>
    <col min="9739" max="9739" width="7.42578125" style="7" customWidth="1"/>
    <col min="9740" max="9740" width="8.28515625" style="7" customWidth="1"/>
    <col min="9741" max="9741" width="8" style="7" customWidth="1"/>
    <col min="9742" max="9742" width="7" style="7" customWidth="1"/>
    <col min="9743" max="9743" width="3.5703125" style="7" customWidth="1"/>
    <col min="9744" max="9750" width="0" style="7" hidden="1" customWidth="1"/>
    <col min="9751" max="9751" width="9.140625" style="7"/>
    <col min="9752" max="9753" width="5.7109375" style="7" customWidth="1"/>
    <col min="9754" max="9754" width="6.5703125" style="7" customWidth="1"/>
    <col min="9755" max="9755" width="24.85546875" style="7" customWidth="1"/>
    <col min="9756" max="9756" width="4.28515625" style="7" customWidth="1"/>
    <col min="9757" max="9757" width="8.28515625" style="7" customWidth="1"/>
    <col min="9758" max="9758" width="8.7109375" style="7" customWidth="1"/>
    <col min="9759" max="9984" width="9.140625" style="7"/>
    <col min="9985" max="9985" width="4.7109375" style="7" customWidth="1"/>
    <col min="9986" max="9986" width="5.28515625" style="7" customWidth="1"/>
    <col min="9987" max="9987" width="13" style="7" customWidth="1"/>
    <col min="9988" max="9988" width="35.7109375" style="7" customWidth="1"/>
    <col min="9989" max="9989" width="11.28515625" style="7" customWidth="1"/>
    <col min="9990" max="9990" width="5.85546875" style="7" customWidth="1"/>
    <col min="9991" max="9991" width="9.7109375" style="7" customWidth="1"/>
    <col min="9992" max="9993" width="11.28515625" style="7" customWidth="1"/>
    <col min="9994" max="9994" width="0" style="7" hidden="1" customWidth="1"/>
    <col min="9995" max="9995" width="7.42578125" style="7" customWidth="1"/>
    <col min="9996" max="9996" width="8.28515625" style="7" customWidth="1"/>
    <col min="9997" max="9997" width="8" style="7" customWidth="1"/>
    <col min="9998" max="9998" width="7" style="7" customWidth="1"/>
    <col min="9999" max="9999" width="3.5703125" style="7" customWidth="1"/>
    <col min="10000" max="10006" width="0" style="7" hidden="1" customWidth="1"/>
    <col min="10007" max="10007" width="9.140625" style="7"/>
    <col min="10008" max="10009" width="5.7109375" style="7" customWidth="1"/>
    <col min="10010" max="10010" width="6.5703125" style="7" customWidth="1"/>
    <col min="10011" max="10011" width="24.85546875" style="7" customWidth="1"/>
    <col min="10012" max="10012" width="4.28515625" style="7" customWidth="1"/>
    <col min="10013" max="10013" width="8.28515625" style="7" customWidth="1"/>
    <col min="10014" max="10014" width="8.7109375" style="7" customWidth="1"/>
    <col min="10015" max="10240" width="9.140625" style="7"/>
    <col min="10241" max="10241" width="4.7109375" style="7" customWidth="1"/>
    <col min="10242" max="10242" width="5.28515625" style="7" customWidth="1"/>
    <col min="10243" max="10243" width="13" style="7" customWidth="1"/>
    <col min="10244" max="10244" width="35.7109375" style="7" customWidth="1"/>
    <col min="10245" max="10245" width="11.28515625" style="7" customWidth="1"/>
    <col min="10246" max="10246" width="5.85546875" style="7" customWidth="1"/>
    <col min="10247" max="10247" width="9.7109375" style="7" customWidth="1"/>
    <col min="10248" max="10249" width="11.28515625" style="7" customWidth="1"/>
    <col min="10250" max="10250" width="0" style="7" hidden="1" customWidth="1"/>
    <col min="10251" max="10251" width="7.42578125" style="7" customWidth="1"/>
    <col min="10252" max="10252" width="8.28515625" style="7" customWidth="1"/>
    <col min="10253" max="10253" width="8" style="7" customWidth="1"/>
    <col min="10254" max="10254" width="7" style="7" customWidth="1"/>
    <col min="10255" max="10255" width="3.5703125" style="7" customWidth="1"/>
    <col min="10256" max="10262" width="0" style="7" hidden="1" customWidth="1"/>
    <col min="10263" max="10263" width="9.140625" style="7"/>
    <col min="10264" max="10265" width="5.7109375" style="7" customWidth="1"/>
    <col min="10266" max="10266" width="6.5703125" style="7" customWidth="1"/>
    <col min="10267" max="10267" width="24.85546875" style="7" customWidth="1"/>
    <col min="10268" max="10268" width="4.28515625" style="7" customWidth="1"/>
    <col min="10269" max="10269" width="8.28515625" style="7" customWidth="1"/>
    <col min="10270" max="10270" width="8.7109375" style="7" customWidth="1"/>
    <col min="10271" max="10496" width="9.140625" style="7"/>
    <col min="10497" max="10497" width="4.7109375" style="7" customWidth="1"/>
    <col min="10498" max="10498" width="5.28515625" style="7" customWidth="1"/>
    <col min="10499" max="10499" width="13" style="7" customWidth="1"/>
    <col min="10500" max="10500" width="35.7109375" style="7" customWidth="1"/>
    <col min="10501" max="10501" width="11.28515625" style="7" customWidth="1"/>
    <col min="10502" max="10502" width="5.85546875" style="7" customWidth="1"/>
    <col min="10503" max="10503" width="9.7109375" style="7" customWidth="1"/>
    <col min="10504" max="10505" width="11.28515625" style="7" customWidth="1"/>
    <col min="10506" max="10506" width="0" style="7" hidden="1" customWidth="1"/>
    <col min="10507" max="10507" width="7.42578125" style="7" customWidth="1"/>
    <col min="10508" max="10508" width="8.28515625" style="7" customWidth="1"/>
    <col min="10509" max="10509" width="8" style="7" customWidth="1"/>
    <col min="10510" max="10510" width="7" style="7" customWidth="1"/>
    <col min="10511" max="10511" width="3.5703125" style="7" customWidth="1"/>
    <col min="10512" max="10518" width="0" style="7" hidden="1" customWidth="1"/>
    <col min="10519" max="10519" width="9.140625" style="7"/>
    <col min="10520" max="10521" width="5.7109375" style="7" customWidth="1"/>
    <col min="10522" max="10522" width="6.5703125" style="7" customWidth="1"/>
    <col min="10523" max="10523" width="24.85546875" style="7" customWidth="1"/>
    <col min="10524" max="10524" width="4.28515625" style="7" customWidth="1"/>
    <col min="10525" max="10525" width="8.28515625" style="7" customWidth="1"/>
    <col min="10526" max="10526" width="8.7109375" style="7" customWidth="1"/>
    <col min="10527" max="10752" width="9.140625" style="7"/>
    <col min="10753" max="10753" width="4.7109375" style="7" customWidth="1"/>
    <col min="10754" max="10754" width="5.28515625" style="7" customWidth="1"/>
    <col min="10755" max="10755" width="13" style="7" customWidth="1"/>
    <col min="10756" max="10756" width="35.7109375" style="7" customWidth="1"/>
    <col min="10757" max="10757" width="11.28515625" style="7" customWidth="1"/>
    <col min="10758" max="10758" width="5.85546875" style="7" customWidth="1"/>
    <col min="10759" max="10759" width="9.7109375" style="7" customWidth="1"/>
    <col min="10760" max="10761" width="11.28515625" style="7" customWidth="1"/>
    <col min="10762" max="10762" width="0" style="7" hidden="1" customWidth="1"/>
    <col min="10763" max="10763" width="7.42578125" style="7" customWidth="1"/>
    <col min="10764" max="10764" width="8.28515625" style="7" customWidth="1"/>
    <col min="10765" max="10765" width="8" style="7" customWidth="1"/>
    <col min="10766" max="10766" width="7" style="7" customWidth="1"/>
    <col min="10767" max="10767" width="3.5703125" style="7" customWidth="1"/>
    <col min="10768" max="10774" width="0" style="7" hidden="1" customWidth="1"/>
    <col min="10775" max="10775" width="9.140625" style="7"/>
    <col min="10776" max="10777" width="5.7109375" style="7" customWidth="1"/>
    <col min="10778" max="10778" width="6.5703125" style="7" customWidth="1"/>
    <col min="10779" max="10779" width="24.85546875" style="7" customWidth="1"/>
    <col min="10780" max="10780" width="4.28515625" style="7" customWidth="1"/>
    <col min="10781" max="10781" width="8.28515625" style="7" customWidth="1"/>
    <col min="10782" max="10782" width="8.7109375" style="7" customWidth="1"/>
    <col min="10783" max="11008" width="9.140625" style="7"/>
    <col min="11009" max="11009" width="4.7109375" style="7" customWidth="1"/>
    <col min="11010" max="11010" width="5.28515625" style="7" customWidth="1"/>
    <col min="11011" max="11011" width="13" style="7" customWidth="1"/>
    <col min="11012" max="11012" width="35.7109375" style="7" customWidth="1"/>
    <col min="11013" max="11013" width="11.28515625" style="7" customWidth="1"/>
    <col min="11014" max="11014" width="5.85546875" style="7" customWidth="1"/>
    <col min="11015" max="11015" width="9.7109375" style="7" customWidth="1"/>
    <col min="11016" max="11017" width="11.28515625" style="7" customWidth="1"/>
    <col min="11018" max="11018" width="0" style="7" hidden="1" customWidth="1"/>
    <col min="11019" max="11019" width="7.42578125" style="7" customWidth="1"/>
    <col min="11020" max="11020" width="8.28515625" style="7" customWidth="1"/>
    <col min="11021" max="11021" width="8" style="7" customWidth="1"/>
    <col min="11022" max="11022" width="7" style="7" customWidth="1"/>
    <col min="11023" max="11023" width="3.5703125" style="7" customWidth="1"/>
    <col min="11024" max="11030" width="0" style="7" hidden="1" customWidth="1"/>
    <col min="11031" max="11031" width="9.140625" style="7"/>
    <col min="11032" max="11033" width="5.7109375" style="7" customWidth="1"/>
    <col min="11034" max="11034" width="6.5703125" style="7" customWidth="1"/>
    <col min="11035" max="11035" width="24.85546875" style="7" customWidth="1"/>
    <col min="11036" max="11036" width="4.28515625" style="7" customWidth="1"/>
    <col min="11037" max="11037" width="8.28515625" style="7" customWidth="1"/>
    <col min="11038" max="11038" width="8.7109375" style="7" customWidth="1"/>
    <col min="11039" max="11264" width="9.140625" style="7"/>
    <col min="11265" max="11265" width="4.7109375" style="7" customWidth="1"/>
    <col min="11266" max="11266" width="5.28515625" style="7" customWidth="1"/>
    <col min="11267" max="11267" width="13" style="7" customWidth="1"/>
    <col min="11268" max="11268" width="35.7109375" style="7" customWidth="1"/>
    <col min="11269" max="11269" width="11.28515625" style="7" customWidth="1"/>
    <col min="11270" max="11270" width="5.85546875" style="7" customWidth="1"/>
    <col min="11271" max="11271" width="9.7109375" style="7" customWidth="1"/>
    <col min="11272" max="11273" width="11.28515625" style="7" customWidth="1"/>
    <col min="11274" max="11274" width="0" style="7" hidden="1" customWidth="1"/>
    <col min="11275" max="11275" width="7.42578125" style="7" customWidth="1"/>
    <col min="11276" max="11276" width="8.28515625" style="7" customWidth="1"/>
    <col min="11277" max="11277" width="8" style="7" customWidth="1"/>
    <col min="11278" max="11278" width="7" style="7" customWidth="1"/>
    <col min="11279" max="11279" width="3.5703125" style="7" customWidth="1"/>
    <col min="11280" max="11286" width="0" style="7" hidden="1" customWidth="1"/>
    <col min="11287" max="11287" width="9.140625" style="7"/>
    <col min="11288" max="11289" width="5.7109375" style="7" customWidth="1"/>
    <col min="11290" max="11290" width="6.5703125" style="7" customWidth="1"/>
    <col min="11291" max="11291" width="24.85546875" style="7" customWidth="1"/>
    <col min="11292" max="11292" width="4.28515625" style="7" customWidth="1"/>
    <col min="11293" max="11293" width="8.28515625" style="7" customWidth="1"/>
    <col min="11294" max="11294" width="8.7109375" style="7" customWidth="1"/>
    <col min="11295" max="11520" width="9.140625" style="7"/>
    <col min="11521" max="11521" width="4.7109375" style="7" customWidth="1"/>
    <col min="11522" max="11522" width="5.28515625" style="7" customWidth="1"/>
    <col min="11523" max="11523" width="13" style="7" customWidth="1"/>
    <col min="11524" max="11524" width="35.7109375" style="7" customWidth="1"/>
    <col min="11525" max="11525" width="11.28515625" style="7" customWidth="1"/>
    <col min="11526" max="11526" width="5.85546875" style="7" customWidth="1"/>
    <col min="11527" max="11527" width="9.7109375" style="7" customWidth="1"/>
    <col min="11528" max="11529" width="11.28515625" style="7" customWidth="1"/>
    <col min="11530" max="11530" width="0" style="7" hidden="1" customWidth="1"/>
    <col min="11531" max="11531" width="7.42578125" style="7" customWidth="1"/>
    <col min="11532" max="11532" width="8.28515625" style="7" customWidth="1"/>
    <col min="11533" max="11533" width="8" style="7" customWidth="1"/>
    <col min="11534" max="11534" width="7" style="7" customWidth="1"/>
    <col min="11535" max="11535" width="3.5703125" style="7" customWidth="1"/>
    <col min="11536" max="11542" width="0" style="7" hidden="1" customWidth="1"/>
    <col min="11543" max="11543" width="9.140625" style="7"/>
    <col min="11544" max="11545" width="5.7109375" style="7" customWidth="1"/>
    <col min="11546" max="11546" width="6.5703125" style="7" customWidth="1"/>
    <col min="11547" max="11547" width="24.85546875" style="7" customWidth="1"/>
    <col min="11548" max="11548" width="4.28515625" style="7" customWidth="1"/>
    <col min="11549" max="11549" width="8.28515625" style="7" customWidth="1"/>
    <col min="11550" max="11550" width="8.7109375" style="7" customWidth="1"/>
    <col min="11551" max="11776" width="9.140625" style="7"/>
    <col min="11777" max="11777" width="4.7109375" style="7" customWidth="1"/>
    <col min="11778" max="11778" width="5.28515625" style="7" customWidth="1"/>
    <col min="11779" max="11779" width="13" style="7" customWidth="1"/>
    <col min="11780" max="11780" width="35.7109375" style="7" customWidth="1"/>
    <col min="11781" max="11781" width="11.28515625" style="7" customWidth="1"/>
    <col min="11782" max="11782" width="5.85546875" style="7" customWidth="1"/>
    <col min="11783" max="11783" width="9.7109375" style="7" customWidth="1"/>
    <col min="11784" max="11785" width="11.28515625" style="7" customWidth="1"/>
    <col min="11786" max="11786" width="0" style="7" hidden="1" customWidth="1"/>
    <col min="11787" max="11787" width="7.42578125" style="7" customWidth="1"/>
    <col min="11788" max="11788" width="8.28515625" style="7" customWidth="1"/>
    <col min="11789" max="11789" width="8" style="7" customWidth="1"/>
    <col min="11790" max="11790" width="7" style="7" customWidth="1"/>
    <col min="11791" max="11791" width="3.5703125" style="7" customWidth="1"/>
    <col min="11792" max="11798" width="0" style="7" hidden="1" customWidth="1"/>
    <col min="11799" max="11799" width="9.140625" style="7"/>
    <col min="11800" max="11801" width="5.7109375" style="7" customWidth="1"/>
    <col min="11802" max="11802" width="6.5703125" style="7" customWidth="1"/>
    <col min="11803" max="11803" width="24.85546875" style="7" customWidth="1"/>
    <col min="11804" max="11804" width="4.28515625" style="7" customWidth="1"/>
    <col min="11805" max="11805" width="8.28515625" style="7" customWidth="1"/>
    <col min="11806" max="11806" width="8.7109375" style="7" customWidth="1"/>
    <col min="11807" max="12032" width="9.140625" style="7"/>
    <col min="12033" max="12033" width="4.7109375" style="7" customWidth="1"/>
    <col min="12034" max="12034" width="5.28515625" style="7" customWidth="1"/>
    <col min="12035" max="12035" width="13" style="7" customWidth="1"/>
    <col min="12036" max="12036" width="35.7109375" style="7" customWidth="1"/>
    <col min="12037" max="12037" width="11.28515625" style="7" customWidth="1"/>
    <col min="12038" max="12038" width="5.85546875" style="7" customWidth="1"/>
    <col min="12039" max="12039" width="9.7109375" style="7" customWidth="1"/>
    <col min="12040" max="12041" width="11.28515625" style="7" customWidth="1"/>
    <col min="12042" max="12042" width="0" style="7" hidden="1" customWidth="1"/>
    <col min="12043" max="12043" width="7.42578125" style="7" customWidth="1"/>
    <col min="12044" max="12044" width="8.28515625" style="7" customWidth="1"/>
    <col min="12045" max="12045" width="8" style="7" customWidth="1"/>
    <col min="12046" max="12046" width="7" style="7" customWidth="1"/>
    <col min="12047" max="12047" width="3.5703125" style="7" customWidth="1"/>
    <col min="12048" max="12054" width="0" style="7" hidden="1" customWidth="1"/>
    <col min="12055" max="12055" width="9.140625" style="7"/>
    <col min="12056" max="12057" width="5.7109375" style="7" customWidth="1"/>
    <col min="12058" max="12058" width="6.5703125" style="7" customWidth="1"/>
    <col min="12059" max="12059" width="24.85546875" style="7" customWidth="1"/>
    <col min="12060" max="12060" width="4.28515625" style="7" customWidth="1"/>
    <col min="12061" max="12061" width="8.28515625" style="7" customWidth="1"/>
    <col min="12062" max="12062" width="8.7109375" style="7" customWidth="1"/>
    <col min="12063" max="12288" width="9.140625" style="7"/>
    <col min="12289" max="12289" width="4.7109375" style="7" customWidth="1"/>
    <col min="12290" max="12290" width="5.28515625" style="7" customWidth="1"/>
    <col min="12291" max="12291" width="13" style="7" customWidth="1"/>
    <col min="12292" max="12292" width="35.7109375" style="7" customWidth="1"/>
    <col min="12293" max="12293" width="11.28515625" style="7" customWidth="1"/>
    <col min="12294" max="12294" width="5.85546875" style="7" customWidth="1"/>
    <col min="12295" max="12295" width="9.7109375" style="7" customWidth="1"/>
    <col min="12296" max="12297" width="11.28515625" style="7" customWidth="1"/>
    <col min="12298" max="12298" width="0" style="7" hidden="1" customWidth="1"/>
    <col min="12299" max="12299" width="7.42578125" style="7" customWidth="1"/>
    <col min="12300" max="12300" width="8.28515625" style="7" customWidth="1"/>
    <col min="12301" max="12301" width="8" style="7" customWidth="1"/>
    <col min="12302" max="12302" width="7" style="7" customWidth="1"/>
    <col min="12303" max="12303" width="3.5703125" style="7" customWidth="1"/>
    <col min="12304" max="12310" width="0" style="7" hidden="1" customWidth="1"/>
    <col min="12311" max="12311" width="9.140625" style="7"/>
    <col min="12312" max="12313" width="5.7109375" style="7" customWidth="1"/>
    <col min="12314" max="12314" width="6.5703125" style="7" customWidth="1"/>
    <col min="12315" max="12315" width="24.85546875" style="7" customWidth="1"/>
    <col min="12316" max="12316" width="4.28515625" style="7" customWidth="1"/>
    <col min="12317" max="12317" width="8.28515625" style="7" customWidth="1"/>
    <col min="12318" max="12318" width="8.7109375" style="7" customWidth="1"/>
    <col min="12319" max="12544" width="9.140625" style="7"/>
    <col min="12545" max="12545" width="4.7109375" style="7" customWidth="1"/>
    <col min="12546" max="12546" width="5.28515625" style="7" customWidth="1"/>
    <col min="12547" max="12547" width="13" style="7" customWidth="1"/>
    <col min="12548" max="12548" width="35.7109375" style="7" customWidth="1"/>
    <col min="12549" max="12549" width="11.28515625" style="7" customWidth="1"/>
    <col min="12550" max="12550" width="5.85546875" style="7" customWidth="1"/>
    <col min="12551" max="12551" width="9.7109375" style="7" customWidth="1"/>
    <col min="12552" max="12553" width="11.28515625" style="7" customWidth="1"/>
    <col min="12554" max="12554" width="0" style="7" hidden="1" customWidth="1"/>
    <col min="12555" max="12555" width="7.42578125" style="7" customWidth="1"/>
    <col min="12556" max="12556" width="8.28515625" style="7" customWidth="1"/>
    <col min="12557" max="12557" width="8" style="7" customWidth="1"/>
    <col min="12558" max="12558" width="7" style="7" customWidth="1"/>
    <col min="12559" max="12559" width="3.5703125" style="7" customWidth="1"/>
    <col min="12560" max="12566" width="0" style="7" hidden="1" customWidth="1"/>
    <col min="12567" max="12567" width="9.140625" style="7"/>
    <col min="12568" max="12569" width="5.7109375" style="7" customWidth="1"/>
    <col min="12570" max="12570" width="6.5703125" style="7" customWidth="1"/>
    <col min="12571" max="12571" width="24.85546875" style="7" customWidth="1"/>
    <col min="12572" max="12572" width="4.28515625" style="7" customWidth="1"/>
    <col min="12573" max="12573" width="8.28515625" style="7" customWidth="1"/>
    <col min="12574" max="12574" width="8.7109375" style="7" customWidth="1"/>
    <col min="12575" max="12800" width="9.140625" style="7"/>
    <col min="12801" max="12801" width="4.7109375" style="7" customWidth="1"/>
    <col min="12802" max="12802" width="5.28515625" style="7" customWidth="1"/>
    <col min="12803" max="12803" width="13" style="7" customWidth="1"/>
    <col min="12804" max="12804" width="35.7109375" style="7" customWidth="1"/>
    <col min="12805" max="12805" width="11.28515625" style="7" customWidth="1"/>
    <col min="12806" max="12806" width="5.85546875" style="7" customWidth="1"/>
    <col min="12807" max="12807" width="9.7109375" style="7" customWidth="1"/>
    <col min="12808" max="12809" width="11.28515625" style="7" customWidth="1"/>
    <col min="12810" max="12810" width="0" style="7" hidden="1" customWidth="1"/>
    <col min="12811" max="12811" width="7.42578125" style="7" customWidth="1"/>
    <col min="12812" max="12812" width="8.28515625" style="7" customWidth="1"/>
    <col min="12813" max="12813" width="8" style="7" customWidth="1"/>
    <col min="12814" max="12814" width="7" style="7" customWidth="1"/>
    <col min="12815" max="12815" width="3.5703125" style="7" customWidth="1"/>
    <col min="12816" max="12822" width="0" style="7" hidden="1" customWidth="1"/>
    <col min="12823" max="12823" width="9.140625" style="7"/>
    <col min="12824" max="12825" width="5.7109375" style="7" customWidth="1"/>
    <col min="12826" max="12826" width="6.5703125" style="7" customWidth="1"/>
    <col min="12827" max="12827" width="24.85546875" style="7" customWidth="1"/>
    <col min="12828" max="12828" width="4.28515625" style="7" customWidth="1"/>
    <col min="12829" max="12829" width="8.28515625" style="7" customWidth="1"/>
    <col min="12830" max="12830" width="8.7109375" style="7" customWidth="1"/>
    <col min="12831" max="13056" width="9.140625" style="7"/>
    <col min="13057" max="13057" width="4.7109375" style="7" customWidth="1"/>
    <col min="13058" max="13058" width="5.28515625" style="7" customWidth="1"/>
    <col min="13059" max="13059" width="13" style="7" customWidth="1"/>
    <col min="13060" max="13060" width="35.7109375" style="7" customWidth="1"/>
    <col min="13061" max="13061" width="11.28515625" style="7" customWidth="1"/>
    <col min="13062" max="13062" width="5.85546875" style="7" customWidth="1"/>
    <col min="13063" max="13063" width="9.7109375" style="7" customWidth="1"/>
    <col min="13064" max="13065" width="11.28515625" style="7" customWidth="1"/>
    <col min="13066" max="13066" width="0" style="7" hidden="1" customWidth="1"/>
    <col min="13067" max="13067" width="7.42578125" style="7" customWidth="1"/>
    <col min="13068" max="13068" width="8.28515625" style="7" customWidth="1"/>
    <col min="13069" max="13069" width="8" style="7" customWidth="1"/>
    <col min="13070" max="13070" width="7" style="7" customWidth="1"/>
    <col min="13071" max="13071" width="3.5703125" style="7" customWidth="1"/>
    <col min="13072" max="13078" width="0" style="7" hidden="1" customWidth="1"/>
    <col min="13079" max="13079" width="9.140625" style="7"/>
    <col min="13080" max="13081" width="5.7109375" style="7" customWidth="1"/>
    <col min="13082" max="13082" width="6.5703125" style="7" customWidth="1"/>
    <col min="13083" max="13083" width="24.85546875" style="7" customWidth="1"/>
    <col min="13084" max="13084" width="4.28515625" style="7" customWidth="1"/>
    <col min="13085" max="13085" width="8.28515625" style="7" customWidth="1"/>
    <col min="13086" max="13086" width="8.7109375" style="7" customWidth="1"/>
    <col min="13087" max="13312" width="9.140625" style="7"/>
    <col min="13313" max="13313" width="4.7109375" style="7" customWidth="1"/>
    <col min="13314" max="13314" width="5.28515625" style="7" customWidth="1"/>
    <col min="13315" max="13315" width="13" style="7" customWidth="1"/>
    <col min="13316" max="13316" width="35.7109375" style="7" customWidth="1"/>
    <col min="13317" max="13317" width="11.28515625" style="7" customWidth="1"/>
    <col min="13318" max="13318" width="5.85546875" style="7" customWidth="1"/>
    <col min="13319" max="13319" width="9.7109375" style="7" customWidth="1"/>
    <col min="13320" max="13321" width="11.28515625" style="7" customWidth="1"/>
    <col min="13322" max="13322" width="0" style="7" hidden="1" customWidth="1"/>
    <col min="13323" max="13323" width="7.42578125" style="7" customWidth="1"/>
    <col min="13324" max="13324" width="8.28515625" style="7" customWidth="1"/>
    <col min="13325" max="13325" width="8" style="7" customWidth="1"/>
    <col min="13326" max="13326" width="7" style="7" customWidth="1"/>
    <col min="13327" max="13327" width="3.5703125" style="7" customWidth="1"/>
    <col min="13328" max="13334" width="0" style="7" hidden="1" customWidth="1"/>
    <col min="13335" max="13335" width="9.140625" style="7"/>
    <col min="13336" max="13337" width="5.7109375" style="7" customWidth="1"/>
    <col min="13338" max="13338" width="6.5703125" style="7" customWidth="1"/>
    <col min="13339" max="13339" width="24.85546875" style="7" customWidth="1"/>
    <col min="13340" max="13340" width="4.28515625" style="7" customWidth="1"/>
    <col min="13341" max="13341" width="8.28515625" style="7" customWidth="1"/>
    <col min="13342" max="13342" width="8.7109375" style="7" customWidth="1"/>
    <col min="13343" max="13568" width="9.140625" style="7"/>
    <col min="13569" max="13569" width="4.7109375" style="7" customWidth="1"/>
    <col min="13570" max="13570" width="5.28515625" style="7" customWidth="1"/>
    <col min="13571" max="13571" width="13" style="7" customWidth="1"/>
    <col min="13572" max="13572" width="35.7109375" style="7" customWidth="1"/>
    <col min="13573" max="13573" width="11.28515625" style="7" customWidth="1"/>
    <col min="13574" max="13574" width="5.85546875" style="7" customWidth="1"/>
    <col min="13575" max="13575" width="9.7109375" style="7" customWidth="1"/>
    <col min="13576" max="13577" width="11.28515625" style="7" customWidth="1"/>
    <col min="13578" max="13578" width="0" style="7" hidden="1" customWidth="1"/>
    <col min="13579" max="13579" width="7.42578125" style="7" customWidth="1"/>
    <col min="13580" max="13580" width="8.28515625" style="7" customWidth="1"/>
    <col min="13581" max="13581" width="8" style="7" customWidth="1"/>
    <col min="13582" max="13582" width="7" style="7" customWidth="1"/>
    <col min="13583" max="13583" width="3.5703125" style="7" customWidth="1"/>
    <col min="13584" max="13590" width="0" style="7" hidden="1" customWidth="1"/>
    <col min="13591" max="13591" width="9.140625" style="7"/>
    <col min="13592" max="13593" width="5.7109375" style="7" customWidth="1"/>
    <col min="13594" max="13594" width="6.5703125" style="7" customWidth="1"/>
    <col min="13595" max="13595" width="24.85546875" style="7" customWidth="1"/>
    <col min="13596" max="13596" width="4.28515625" style="7" customWidth="1"/>
    <col min="13597" max="13597" width="8.28515625" style="7" customWidth="1"/>
    <col min="13598" max="13598" width="8.7109375" style="7" customWidth="1"/>
    <col min="13599" max="13824" width="9.140625" style="7"/>
    <col min="13825" max="13825" width="4.7109375" style="7" customWidth="1"/>
    <col min="13826" max="13826" width="5.28515625" style="7" customWidth="1"/>
    <col min="13827" max="13827" width="13" style="7" customWidth="1"/>
    <col min="13828" max="13828" width="35.7109375" style="7" customWidth="1"/>
    <col min="13829" max="13829" width="11.28515625" style="7" customWidth="1"/>
    <col min="13830" max="13830" width="5.85546875" style="7" customWidth="1"/>
    <col min="13831" max="13831" width="9.7109375" style="7" customWidth="1"/>
    <col min="13832" max="13833" width="11.28515625" style="7" customWidth="1"/>
    <col min="13834" max="13834" width="0" style="7" hidden="1" customWidth="1"/>
    <col min="13835" max="13835" width="7.42578125" style="7" customWidth="1"/>
    <col min="13836" max="13836" width="8.28515625" style="7" customWidth="1"/>
    <col min="13837" max="13837" width="8" style="7" customWidth="1"/>
    <col min="13838" max="13838" width="7" style="7" customWidth="1"/>
    <col min="13839" max="13839" width="3.5703125" style="7" customWidth="1"/>
    <col min="13840" max="13846" width="0" style="7" hidden="1" customWidth="1"/>
    <col min="13847" max="13847" width="9.140625" style="7"/>
    <col min="13848" max="13849" width="5.7109375" style="7" customWidth="1"/>
    <col min="13850" max="13850" width="6.5703125" style="7" customWidth="1"/>
    <col min="13851" max="13851" width="24.85546875" style="7" customWidth="1"/>
    <col min="13852" max="13852" width="4.28515625" style="7" customWidth="1"/>
    <col min="13853" max="13853" width="8.28515625" style="7" customWidth="1"/>
    <col min="13854" max="13854" width="8.7109375" style="7" customWidth="1"/>
    <col min="13855" max="14080" width="9.140625" style="7"/>
    <col min="14081" max="14081" width="4.7109375" style="7" customWidth="1"/>
    <col min="14082" max="14082" width="5.28515625" style="7" customWidth="1"/>
    <col min="14083" max="14083" width="13" style="7" customWidth="1"/>
    <col min="14084" max="14084" width="35.7109375" style="7" customWidth="1"/>
    <col min="14085" max="14085" width="11.28515625" style="7" customWidth="1"/>
    <col min="14086" max="14086" width="5.85546875" style="7" customWidth="1"/>
    <col min="14087" max="14087" width="9.7109375" style="7" customWidth="1"/>
    <col min="14088" max="14089" width="11.28515625" style="7" customWidth="1"/>
    <col min="14090" max="14090" width="0" style="7" hidden="1" customWidth="1"/>
    <col min="14091" max="14091" width="7.42578125" style="7" customWidth="1"/>
    <col min="14092" max="14092" width="8.28515625" style="7" customWidth="1"/>
    <col min="14093" max="14093" width="8" style="7" customWidth="1"/>
    <col min="14094" max="14094" width="7" style="7" customWidth="1"/>
    <col min="14095" max="14095" width="3.5703125" style="7" customWidth="1"/>
    <col min="14096" max="14102" width="0" style="7" hidden="1" customWidth="1"/>
    <col min="14103" max="14103" width="9.140625" style="7"/>
    <col min="14104" max="14105" width="5.7109375" style="7" customWidth="1"/>
    <col min="14106" max="14106" width="6.5703125" style="7" customWidth="1"/>
    <col min="14107" max="14107" width="24.85546875" style="7" customWidth="1"/>
    <col min="14108" max="14108" width="4.28515625" style="7" customWidth="1"/>
    <col min="14109" max="14109" width="8.28515625" style="7" customWidth="1"/>
    <col min="14110" max="14110" width="8.7109375" style="7" customWidth="1"/>
    <col min="14111" max="14336" width="9.140625" style="7"/>
    <col min="14337" max="14337" width="4.7109375" style="7" customWidth="1"/>
    <col min="14338" max="14338" width="5.28515625" style="7" customWidth="1"/>
    <col min="14339" max="14339" width="13" style="7" customWidth="1"/>
    <col min="14340" max="14340" width="35.7109375" style="7" customWidth="1"/>
    <col min="14341" max="14341" width="11.28515625" style="7" customWidth="1"/>
    <col min="14342" max="14342" width="5.85546875" style="7" customWidth="1"/>
    <col min="14343" max="14343" width="9.7109375" style="7" customWidth="1"/>
    <col min="14344" max="14345" width="11.28515625" style="7" customWidth="1"/>
    <col min="14346" max="14346" width="0" style="7" hidden="1" customWidth="1"/>
    <col min="14347" max="14347" width="7.42578125" style="7" customWidth="1"/>
    <col min="14348" max="14348" width="8.28515625" style="7" customWidth="1"/>
    <col min="14349" max="14349" width="8" style="7" customWidth="1"/>
    <col min="14350" max="14350" width="7" style="7" customWidth="1"/>
    <col min="14351" max="14351" width="3.5703125" style="7" customWidth="1"/>
    <col min="14352" max="14358" width="0" style="7" hidden="1" customWidth="1"/>
    <col min="14359" max="14359" width="9.140625" style="7"/>
    <col min="14360" max="14361" width="5.7109375" style="7" customWidth="1"/>
    <col min="14362" max="14362" width="6.5703125" style="7" customWidth="1"/>
    <col min="14363" max="14363" width="24.85546875" style="7" customWidth="1"/>
    <col min="14364" max="14364" width="4.28515625" style="7" customWidth="1"/>
    <col min="14365" max="14365" width="8.28515625" style="7" customWidth="1"/>
    <col min="14366" max="14366" width="8.7109375" style="7" customWidth="1"/>
    <col min="14367" max="14592" width="9.140625" style="7"/>
    <col min="14593" max="14593" width="4.7109375" style="7" customWidth="1"/>
    <col min="14594" max="14594" width="5.28515625" style="7" customWidth="1"/>
    <col min="14595" max="14595" width="13" style="7" customWidth="1"/>
    <col min="14596" max="14596" width="35.7109375" style="7" customWidth="1"/>
    <col min="14597" max="14597" width="11.28515625" style="7" customWidth="1"/>
    <col min="14598" max="14598" width="5.85546875" style="7" customWidth="1"/>
    <col min="14599" max="14599" width="9.7109375" style="7" customWidth="1"/>
    <col min="14600" max="14601" width="11.28515625" style="7" customWidth="1"/>
    <col min="14602" max="14602" width="0" style="7" hidden="1" customWidth="1"/>
    <col min="14603" max="14603" width="7.42578125" style="7" customWidth="1"/>
    <col min="14604" max="14604" width="8.28515625" style="7" customWidth="1"/>
    <col min="14605" max="14605" width="8" style="7" customWidth="1"/>
    <col min="14606" max="14606" width="7" style="7" customWidth="1"/>
    <col min="14607" max="14607" width="3.5703125" style="7" customWidth="1"/>
    <col min="14608" max="14614" width="0" style="7" hidden="1" customWidth="1"/>
    <col min="14615" max="14615" width="9.140625" style="7"/>
    <col min="14616" max="14617" width="5.7109375" style="7" customWidth="1"/>
    <col min="14618" max="14618" width="6.5703125" style="7" customWidth="1"/>
    <col min="14619" max="14619" width="24.85546875" style="7" customWidth="1"/>
    <col min="14620" max="14620" width="4.28515625" style="7" customWidth="1"/>
    <col min="14621" max="14621" width="8.28515625" style="7" customWidth="1"/>
    <col min="14622" max="14622" width="8.7109375" style="7" customWidth="1"/>
    <col min="14623" max="14848" width="9.140625" style="7"/>
    <col min="14849" max="14849" width="4.7109375" style="7" customWidth="1"/>
    <col min="14850" max="14850" width="5.28515625" style="7" customWidth="1"/>
    <col min="14851" max="14851" width="13" style="7" customWidth="1"/>
    <col min="14852" max="14852" width="35.7109375" style="7" customWidth="1"/>
    <col min="14853" max="14853" width="11.28515625" style="7" customWidth="1"/>
    <col min="14854" max="14854" width="5.85546875" style="7" customWidth="1"/>
    <col min="14855" max="14855" width="9.7109375" style="7" customWidth="1"/>
    <col min="14856" max="14857" width="11.28515625" style="7" customWidth="1"/>
    <col min="14858" max="14858" width="0" style="7" hidden="1" customWidth="1"/>
    <col min="14859" max="14859" width="7.42578125" style="7" customWidth="1"/>
    <col min="14860" max="14860" width="8.28515625" style="7" customWidth="1"/>
    <col min="14861" max="14861" width="8" style="7" customWidth="1"/>
    <col min="14862" max="14862" width="7" style="7" customWidth="1"/>
    <col min="14863" max="14863" width="3.5703125" style="7" customWidth="1"/>
    <col min="14864" max="14870" width="0" style="7" hidden="1" customWidth="1"/>
    <col min="14871" max="14871" width="9.140625" style="7"/>
    <col min="14872" max="14873" width="5.7109375" style="7" customWidth="1"/>
    <col min="14874" max="14874" width="6.5703125" style="7" customWidth="1"/>
    <col min="14875" max="14875" width="24.85546875" style="7" customWidth="1"/>
    <col min="14876" max="14876" width="4.28515625" style="7" customWidth="1"/>
    <col min="14877" max="14877" width="8.28515625" style="7" customWidth="1"/>
    <col min="14878" max="14878" width="8.7109375" style="7" customWidth="1"/>
    <col min="14879" max="15104" width="9.140625" style="7"/>
    <col min="15105" max="15105" width="4.7109375" style="7" customWidth="1"/>
    <col min="15106" max="15106" width="5.28515625" style="7" customWidth="1"/>
    <col min="15107" max="15107" width="13" style="7" customWidth="1"/>
    <col min="15108" max="15108" width="35.7109375" style="7" customWidth="1"/>
    <col min="15109" max="15109" width="11.28515625" style="7" customWidth="1"/>
    <col min="15110" max="15110" width="5.85546875" style="7" customWidth="1"/>
    <col min="15111" max="15111" width="9.7109375" style="7" customWidth="1"/>
    <col min="15112" max="15113" width="11.28515625" style="7" customWidth="1"/>
    <col min="15114" max="15114" width="0" style="7" hidden="1" customWidth="1"/>
    <col min="15115" max="15115" width="7.42578125" style="7" customWidth="1"/>
    <col min="15116" max="15116" width="8.28515625" style="7" customWidth="1"/>
    <col min="15117" max="15117" width="8" style="7" customWidth="1"/>
    <col min="15118" max="15118" width="7" style="7" customWidth="1"/>
    <col min="15119" max="15119" width="3.5703125" style="7" customWidth="1"/>
    <col min="15120" max="15126" width="0" style="7" hidden="1" customWidth="1"/>
    <col min="15127" max="15127" width="9.140625" style="7"/>
    <col min="15128" max="15129" width="5.7109375" style="7" customWidth="1"/>
    <col min="15130" max="15130" width="6.5703125" style="7" customWidth="1"/>
    <col min="15131" max="15131" width="24.85546875" style="7" customWidth="1"/>
    <col min="15132" max="15132" width="4.28515625" style="7" customWidth="1"/>
    <col min="15133" max="15133" width="8.28515625" style="7" customWidth="1"/>
    <col min="15134" max="15134" width="8.7109375" style="7" customWidth="1"/>
    <col min="15135" max="15360" width="9.140625" style="7"/>
    <col min="15361" max="15361" width="4.7109375" style="7" customWidth="1"/>
    <col min="15362" max="15362" width="5.28515625" style="7" customWidth="1"/>
    <col min="15363" max="15363" width="13" style="7" customWidth="1"/>
    <col min="15364" max="15364" width="35.7109375" style="7" customWidth="1"/>
    <col min="15365" max="15365" width="11.28515625" style="7" customWidth="1"/>
    <col min="15366" max="15366" width="5.85546875" style="7" customWidth="1"/>
    <col min="15367" max="15367" width="9.7109375" style="7" customWidth="1"/>
    <col min="15368" max="15369" width="11.28515625" style="7" customWidth="1"/>
    <col min="15370" max="15370" width="0" style="7" hidden="1" customWidth="1"/>
    <col min="15371" max="15371" width="7.42578125" style="7" customWidth="1"/>
    <col min="15372" max="15372" width="8.28515625" style="7" customWidth="1"/>
    <col min="15373" max="15373" width="8" style="7" customWidth="1"/>
    <col min="15374" max="15374" width="7" style="7" customWidth="1"/>
    <col min="15375" max="15375" width="3.5703125" style="7" customWidth="1"/>
    <col min="15376" max="15382" width="0" style="7" hidden="1" customWidth="1"/>
    <col min="15383" max="15383" width="9.140625" style="7"/>
    <col min="15384" max="15385" width="5.7109375" style="7" customWidth="1"/>
    <col min="15386" max="15386" width="6.5703125" style="7" customWidth="1"/>
    <col min="15387" max="15387" width="24.85546875" style="7" customWidth="1"/>
    <col min="15388" max="15388" width="4.28515625" style="7" customWidth="1"/>
    <col min="15389" max="15389" width="8.28515625" style="7" customWidth="1"/>
    <col min="15390" max="15390" width="8.7109375" style="7" customWidth="1"/>
    <col min="15391" max="15616" width="9.140625" style="7"/>
    <col min="15617" max="15617" width="4.7109375" style="7" customWidth="1"/>
    <col min="15618" max="15618" width="5.28515625" style="7" customWidth="1"/>
    <col min="15619" max="15619" width="13" style="7" customWidth="1"/>
    <col min="15620" max="15620" width="35.7109375" style="7" customWidth="1"/>
    <col min="15621" max="15621" width="11.28515625" style="7" customWidth="1"/>
    <col min="15622" max="15622" width="5.85546875" style="7" customWidth="1"/>
    <col min="15623" max="15623" width="9.7109375" style="7" customWidth="1"/>
    <col min="15624" max="15625" width="11.28515625" style="7" customWidth="1"/>
    <col min="15626" max="15626" width="0" style="7" hidden="1" customWidth="1"/>
    <col min="15627" max="15627" width="7.42578125" style="7" customWidth="1"/>
    <col min="15628" max="15628" width="8.28515625" style="7" customWidth="1"/>
    <col min="15629" max="15629" width="8" style="7" customWidth="1"/>
    <col min="15630" max="15630" width="7" style="7" customWidth="1"/>
    <col min="15631" max="15631" width="3.5703125" style="7" customWidth="1"/>
    <col min="15632" max="15638" width="0" style="7" hidden="1" customWidth="1"/>
    <col min="15639" max="15639" width="9.140625" style="7"/>
    <col min="15640" max="15641" width="5.7109375" style="7" customWidth="1"/>
    <col min="15642" max="15642" width="6.5703125" style="7" customWidth="1"/>
    <col min="15643" max="15643" width="24.85546875" style="7" customWidth="1"/>
    <col min="15644" max="15644" width="4.28515625" style="7" customWidth="1"/>
    <col min="15645" max="15645" width="8.28515625" style="7" customWidth="1"/>
    <col min="15646" max="15646" width="8.7109375" style="7" customWidth="1"/>
    <col min="15647" max="15872" width="9.140625" style="7"/>
    <col min="15873" max="15873" width="4.7109375" style="7" customWidth="1"/>
    <col min="15874" max="15874" width="5.28515625" style="7" customWidth="1"/>
    <col min="15875" max="15875" width="13" style="7" customWidth="1"/>
    <col min="15876" max="15876" width="35.7109375" style="7" customWidth="1"/>
    <col min="15877" max="15877" width="11.28515625" style="7" customWidth="1"/>
    <col min="15878" max="15878" width="5.85546875" style="7" customWidth="1"/>
    <col min="15879" max="15879" width="9.7109375" style="7" customWidth="1"/>
    <col min="15880" max="15881" width="11.28515625" style="7" customWidth="1"/>
    <col min="15882" max="15882" width="0" style="7" hidden="1" customWidth="1"/>
    <col min="15883" max="15883" width="7.42578125" style="7" customWidth="1"/>
    <col min="15884" max="15884" width="8.28515625" style="7" customWidth="1"/>
    <col min="15885" max="15885" width="8" style="7" customWidth="1"/>
    <col min="15886" max="15886" width="7" style="7" customWidth="1"/>
    <col min="15887" max="15887" width="3.5703125" style="7" customWidth="1"/>
    <col min="15888" max="15894" width="0" style="7" hidden="1" customWidth="1"/>
    <col min="15895" max="15895" width="9.140625" style="7"/>
    <col min="15896" max="15897" width="5.7109375" style="7" customWidth="1"/>
    <col min="15898" max="15898" width="6.5703125" style="7" customWidth="1"/>
    <col min="15899" max="15899" width="24.85546875" style="7" customWidth="1"/>
    <col min="15900" max="15900" width="4.28515625" style="7" customWidth="1"/>
    <col min="15901" max="15901" width="8.28515625" style="7" customWidth="1"/>
    <col min="15902" max="15902" width="8.7109375" style="7" customWidth="1"/>
    <col min="15903" max="16128" width="9.140625" style="7"/>
    <col min="16129" max="16129" width="4.7109375" style="7" customWidth="1"/>
    <col min="16130" max="16130" width="5.28515625" style="7" customWidth="1"/>
    <col min="16131" max="16131" width="13" style="7" customWidth="1"/>
    <col min="16132" max="16132" width="35.7109375" style="7" customWidth="1"/>
    <col min="16133" max="16133" width="11.28515625" style="7" customWidth="1"/>
    <col min="16134" max="16134" width="5.85546875" style="7" customWidth="1"/>
    <col min="16135" max="16135" width="9.7109375" style="7" customWidth="1"/>
    <col min="16136" max="16137" width="11.28515625" style="7" customWidth="1"/>
    <col min="16138" max="16138" width="0" style="7" hidden="1" customWidth="1"/>
    <col min="16139" max="16139" width="7.42578125" style="7" customWidth="1"/>
    <col min="16140" max="16140" width="8.28515625" style="7" customWidth="1"/>
    <col min="16141" max="16141" width="8" style="7" customWidth="1"/>
    <col min="16142" max="16142" width="7" style="7" customWidth="1"/>
    <col min="16143" max="16143" width="3.5703125" style="7" customWidth="1"/>
    <col min="16144" max="16150" width="0" style="7" hidden="1" customWidth="1"/>
    <col min="16151" max="16151" width="9.140625" style="7"/>
    <col min="16152" max="16153" width="5.7109375" style="7" customWidth="1"/>
    <col min="16154" max="16154" width="6.5703125" style="7" customWidth="1"/>
    <col min="16155" max="16155" width="24.85546875" style="7" customWidth="1"/>
    <col min="16156" max="16156" width="4.28515625" style="7" customWidth="1"/>
    <col min="16157" max="16157" width="8.28515625" style="7" customWidth="1"/>
    <col min="16158" max="16158" width="8.7109375" style="7" customWidth="1"/>
    <col min="16159" max="16384" width="9.140625" style="7"/>
  </cols>
  <sheetData>
    <row r="1" spans="1:30">
      <c r="A1" s="1" t="s">
        <v>0</v>
      </c>
      <c r="B1" s="2"/>
      <c r="C1" s="2"/>
      <c r="E1" s="2"/>
      <c r="H1" s="2"/>
      <c r="I1" s="1" t="s">
        <v>1</v>
      </c>
      <c r="L1" s="2"/>
      <c r="M1" s="2"/>
      <c r="N1" s="2"/>
      <c r="T1" s="2"/>
      <c r="U1" s="2"/>
      <c r="V1" s="2"/>
      <c r="W1" s="2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1" t="s">
        <v>7</v>
      </c>
      <c r="B2" s="2"/>
      <c r="C2" s="2"/>
      <c r="E2" s="2"/>
      <c r="H2" s="8"/>
      <c r="I2" s="1" t="s">
        <v>8</v>
      </c>
      <c r="L2" s="2"/>
      <c r="M2" s="2"/>
      <c r="N2" s="2"/>
      <c r="T2" s="2"/>
      <c r="U2" s="2"/>
      <c r="V2" s="2"/>
      <c r="W2" s="2"/>
      <c r="Z2" s="6" t="s">
        <v>9</v>
      </c>
      <c r="AA2" s="9" t="s">
        <v>10</v>
      </c>
      <c r="AB2" s="9" t="s">
        <v>11</v>
      </c>
      <c r="AC2" s="9"/>
      <c r="AD2" s="10"/>
    </row>
    <row r="3" spans="1:30">
      <c r="A3" s="1" t="s">
        <v>12</v>
      </c>
      <c r="B3" s="2"/>
      <c r="C3" s="2"/>
      <c r="E3" s="2"/>
      <c r="H3" s="2"/>
      <c r="I3" s="1" t="s">
        <v>662</v>
      </c>
      <c r="L3" s="2"/>
      <c r="M3" s="2"/>
      <c r="N3" s="2"/>
      <c r="T3" s="2"/>
      <c r="U3" s="2"/>
      <c r="V3" s="2"/>
      <c r="W3" s="2"/>
      <c r="Z3" s="6" t="s">
        <v>13</v>
      </c>
      <c r="AA3" s="9" t="s">
        <v>14</v>
      </c>
      <c r="AB3" s="9" t="s">
        <v>15</v>
      </c>
      <c r="AC3" s="9" t="s">
        <v>16</v>
      </c>
      <c r="AD3" s="10" t="s">
        <v>17</v>
      </c>
    </row>
    <row r="4" spans="1:30">
      <c r="A4" s="2"/>
      <c r="B4" s="2"/>
      <c r="C4" s="2"/>
      <c r="E4" s="2"/>
      <c r="G4" s="2"/>
      <c r="H4" s="2"/>
      <c r="I4" s="2"/>
      <c r="J4" s="2"/>
      <c r="K4" s="2"/>
      <c r="L4" s="2"/>
      <c r="M4" s="2"/>
      <c r="N4" s="2"/>
      <c r="T4" s="2"/>
      <c r="U4" s="2"/>
      <c r="V4" s="2"/>
      <c r="W4" s="2"/>
      <c r="Z4" s="6" t="s">
        <v>18</v>
      </c>
      <c r="AA4" s="9" t="s">
        <v>19</v>
      </c>
      <c r="AB4" s="9" t="s">
        <v>15</v>
      </c>
      <c r="AC4" s="9"/>
      <c r="AD4" s="10"/>
    </row>
    <row r="5" spans="1:30">
      <c r="A5" s="1" t="s">
        <v>742</v>
      </c>
      <c r="B5" s="2"/>
      <c r="C5" s="2"/>
      <c r="E5" s="2"/>
      <c r="G5" s="2"/>
      <c r="H5" s="2"/>
      <c r="I5" s="2"/>
      <c r="J5" s="2"/>
      <c r="K5" s="2"/>
      <c r="L5" s="2"/>
      <c r="M5" s="2"/>
      <c r="N5" s="2"/>
      <c r="T5" s="2"/>
      <c r="U5" s="2"/>
      <c r="V5" s="2"/>
      <c r="W5" s="2"/>
      <c r="Z5" s="6" t="s">
        <v>20</v>
      </c>
      <c r="AA5" s="9" t="s">
        <v>14</v>
      </c>
      <c r="AB5" s="9" t="s">
        <v>15</v>
      </c>
      <c r="AC5" s="9" t="s">
        <v>16</v>
      </c>
      <c r="AD5" s="10" t="s">
        <v>17</v>
      </c>
    </row>
    <row r="6" spans="1:30">
      <c r="A6" s="1" t="s">
        <v>574</v>
      </c>
      <c r="B6" s="2"/>
      <c r="C6" s="2"/>
      <c r="E6" s="2"/>
      <c r="G6" s="2"/>
      <c r="H6" s="2"/>
      <c r="I6" s="2"/>
      <c r="J6" s="2"/>
      <c r="K6" s="2"/>
      <c r="L6" s="2"/>
      <c r="M6" s="2"/>
      <c r="N6" s="2"/>
      <c r="T6" s="2"/>
      <c r="U6" s="2"/>
      <c r="V6" s="2"/>
      <c r="W6" s="2"/>
    </row>
    <row r="7" spans="1:30">
      <c r="A7" s="1"/>
      <c r="B7" s="2"/>
      <c r="C7" s="2"/>
      <c r="E7" s="2"/>
      <c r="G7" s="2"/>
      <c r="H7" s="2"/>
      <c r="I7" s="2"/>
      <c r="J7" s="2"/>
      <c r="K7" s="2"/>
      <c r="L7" s="2"/>
      <c r="M7" s="2"/>
      <c r="N7" s="2"/>
      <c r="T7" s="2"/>
      <c r="U7" s="2"/>
      <c r="V7" s="2"/>
      <c r="W7" s="2"/>
    </row>
    <row r="8" spans="1:30" ht="14.25" thickBot="1">
      <c r="A8" s="7" t="s">
        <v>21</v>
      </c>
      <c r="D8" s="13" t="str">
        <f>CONCATENATE(AA2," ",AB2," ",AC2," ",AD2)</f>
        <v xml:space="preserve">Prehľad rozpočtových nákladov v EUR  </v>
      </c>
      <c r="T8" s="2"/>
      <c r="U8" s="2"/>
      <c r="V8" s="2"/>
      <c r="W8" s="2"/>
    </row>
    <row r="9" spans="1:30" ht="13.5" thickTop="1">
      <c r="A9" s="14" t="s">
        <v>22</v>
      </c>
      <c r="B9" s="15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  <c r="I9" s="15" t="s">
        <v>30</v>
      </c>
      <c r="J9" s="15" t="s">
        <v>31</v>
      </c>
      <c r="K9" s="16" t="s">
        <v>32</v>
      </c>
      <c r="L9" s="17"/>
      <c r="M9" s="18" t="s">
        <v>33</v>
      </c>
      <c r="N9" s="17"/>
      <c r="O9" s="19" t="s">
        <v>34</v>
      </c>
      <c r="P9" s="20" t="s">
        <v>35</v>
      </c>
      <c r="Q9" s="21" t="s">
        <v>26</v>
      </c>
      <c r="R9" s="21" t="s">
        <v>26</v>
      </c>
      <c r="S9" s="22" t="s">
        <v>26</v>
      </c>
      <c r="T9" s="23" t="s">
        <v>36</v>
      </c>
      <c r="U9" s="23" t="s">
        <v>37</v>
      </c>
      <c r="V9" s="23" t="s">
        <v>38</v>
      </c>
      <c r="W9" s="2"/>
    </row>
    <row r="10" spans="1:30" ht="13.5" thickBot="1">
      <c r="A10" s="24" t="s">
        <v>39</v>
      </c>
      <c r="B10" s="25" t="s">
        <v>40</v>
      </c>
      <c r="C10" s="26"/>
      <c r="D10" s="25" t="s">
        <v>41</v>
      </c>
      <c r="E10" s="25" t="s">
        <v>42</v>
      </c>
      <c r="F10" s="25" t="s">
        <v>43</v>
      </c>
      <c r="G10" s="25" t="s">
        <v>44</v>
      </c>
      <c r="H10" s="25" t="s">
        <v>45</v>
      </c>
      <c r="I10" s="25" t="s">
        <v>46</v>
      </c>
      <c r="J10" s="25"/>
      <c r="K10" s="25" t="s">
        <v>28</v>
      </c>
      <c r="L10" s="25" t="s">
        <v>31</v>
      </c>
      <c r="M10" s="27" t="s">
        <v>28</v>
      </c>
      <c r="N10" s="25" t="s">
        <v>31</v>
      </c>
      <c r="O10" s="28" t="s">
        <v>47</v>
      </c>
      <c r="P10" s="29"/>
      <c r="Q10" s="30" t="s">
        <v>48</v>
      </c>
      <c r="R10" s="30" t="s">
        <v>49</v>
      </c>
      <c r="S10" s="31" t="s">
        <v>50</v>
      </c>
      <c r="T10" s="23" t="s">
        <v>51</v>
      </c>
      <c r="U10" s="23" t="s">
        <v>52</v>
      </c>
      <c r="V10" s="23" t="s">
        <v>53</v>
      </c>
      <c r="W10" s="32"/>
    </row>
    <row r="11" spans="1:30" ht="13.5" thickTop="1"/>
    <row r="12" spans="1:30">
      <c r="B12" s="34" t="s">
        <v>380</v>
      </c>
    </row>
    <row r="13" spans="1:30">
      <c r="B13" s="12" t="s">
        <v>575</v>
      </c>
    </row>
    <row r="14" spans="1:30">
      <c r="A14" s="33">
        <v>1</v>
      </c>
      <c r="B14" s="11" t="s">
        <v>576</v>
      </c>
      <c r="C14" s="12" t="s">
        <v>577</v>
      </c>
      <c r="D14" s="2" t="s">
        <v>578</v>
      </c>
      <c r="E14" s="5">
        <v>2</v>
      </c>
      <c r="F14" s="2" t="s">
        <v>190</v>
      </c>
      <c r="H14" s="3">
        <f>ROUND(E14*G14, 2)</f>
        <v>0</v>
      </c>
      <c r="J14" s="3">
        <f t="shared" ref="J14:J36" si="0">ROUND(E14*G14, 2)</f>
        <v>0</v>
      </c>
      <c r="O14" s="2">
        <v>20</v>
      </c>
      <c r="P14" s="2" t="s">
        <v>60</v>
      </c>
      <c r="T14" s="32" t="s">
        <v>61</v>
      </c>
      <c r="U14" s="32" t="s">
        <v>61</v>
      </c>
      <c r="V14" s="32" t="s">
        <v>384</v>
      </c>
    </row>
    <row r="15" spans="1:30">
      <c r="A15" s="33">
        <v>2</v>
      </c>
      <c r="B15" s="11" t="s">
        <v>85</v>
      </c>
      <c r="C15" s="12" t="s">
        <v>579</v>
      </c>
      <c r="D15" s="2" t="s">
        <v>580</v>
      </c>
      <c r="E15" s="5">
        <v>2</v>
      </c>
      <c r="F15" s="2" t="s">
        <v>190</v>
      </c>
      <c r="I15" s="3">
        <f>ROUND(E15*G15, 2)</f>
        <v>0</v>
      </c>
      <c r="J15" s="3">
        <f t="shared" si="0"/>
        <v>0</v>
      </c>
      <c r="O15" s="2">
        <v>20</v>
      </c>
      <c r="P15" s="2" t="s">
        <v>60</v>
      </c>
      <c r="T15" s="32" t="s">
        <v>61</v>
      </c>
      <c r="U15" s="32" t="s">
        <v>61</v>
      </c>
      <c r="V15" s="32" t="s">
        <v>384</v>
      </c>
    </row>
    <row r="16" spans="1:30">
      <c r="A16" s="33">
        <v>3</v>
      </c>
      <c r="B16" s="11" t="s">
        <v>576</v>
      </c>
      <c r="C16" s="12" t="s">
        <v>581</v>
      </c>
      <c r="D16" s="2" t="s">
        <v>582</v>
      </c>
      <c r="E16" s="5">
        <v>14</v>
      </c>
      <c r="F16" s="2" t="s">
        <v>129</v>
      </c>
      <c r="H16" s="3">
        <f>ROUND(E16*G16, 2)</f>
        <v>0</v>
      </c>
      <c r="J16" s="3">
        <f t="shared" si="0"/>
        <v>0</v>
      </c>
      <c r="O16" s="2">
        <v>20</v>
      </c>
      <c r="P16" s="2" t="s">
        <v>60</v>
      </c>
      <c r="T16" s="32" t="s">
        <v>61</v>
      </c>
      <c r="U16" s="32" t="s">
        <v>61</v>
      </c>
      <c r="V16" s="32" t="s">
        <v>384</v>
      </c>
    </row>
    <row r="17" spans="1:22">
      <c r="A17" s="33">
        <v>4</v>
      </c>
      <c r="B17" s="11" t="s">
        <v>85</v>
      </c>
      <c r="C17" s="12" t="s">
        <v>583</v>
      </c>
      <c r="D17" s="2" t="s">
        <v>584</v>
      </c>
      <c r="E17" s="5">
        <v>14</v>
      </c>
      <c r="F17" s="2" t="s">
        <v>129</v>
      </c>
      <c r="I17" s="3">
        <f>ROUND(E17*G17, 2)</f>
        <v>0</v>
      </c>
      <c r="J17" s="3">
        <f t="shared" si="0"/>
        <v>0</v>
      </c>
      <c r="O17" s="2">
        <v>20</v>
      </c>
      <c r="P17" s="2" t="s">
        <v>60</v>
      </c>
      <c r="T17" s="32" t="s">
        <v>61</v>
      </c>
      <c r="U17" s="32" t="s">
        <v>61</v>
      </c>
      <c r="V17" s="32" t="s">
        <v>384</v>
      </c>
    </row>
    <row r="18" spans="1:22">
      <c r="A18" s="33">
        <v>5</v>
      </c>
      <c r="B18" s="11" t="s">
        <v>85</v>
      </c>
      <c r="C18" s="12" t="s">
        <v>585</v>
      </c>
      <c r="D18" s="2" t="s">
        <v>586</v>
      </c>
      <c r="E18" s="5">
        <v>56</v>
      </c>
      <c r="F18" s="2" t="s">
        <v>129</v>
      </c>
      <c r="I18" s="3">
        <f>ROUND(E18*G18, 2)</f>
        <v>0</v>
      </c>
      <c r="J18" s="3">
        <f t="shared" si="0"/>
        <v>0</v>
      </c>
      <c r="O18" s="2">
        <v>20</v>
      </c>
      <c r="P18" s="2" t="s">
        <v>60</v>
      </c>
      <c r="T18" s="32" t="s">
        <v>61</v>
      </c>
      <c r="U18" s="32" t="s">
        <v>61</v>
      </c>
      <c r="V18" s="32" t="s">
        <v>384</v>
      </c>
    </row>
    <row r="19" spans="1:22">
      <c r="A19" s="33">
        <v>6</v>
      </c>
      <c r="B19" s="11" t="s">
        <v>576</v>
      </c>
      <c r="C19" s="12" t="s">
        <v>587</v>
      </c>
      <c r="D19" s="2" t="s">
        <v>588</v>
      </c>
      <c r="E19" s="5">
        <v>1</v>
      </c>
      <c r="F19" s="2" t="s">
        <v>129</v>
      </c>
      <c r="H19" s="3">
        <f>ROUND(E19*G19, 2)</f>
        <v>0</v>
      </c>
      <c r="J19" s="3">
        <f t="shared" si="0"/>
        <v>0</v>
      </c>
      <c r="O19" s="2">
        <v>20</v>
      </c>
      <c r="P19" s="2" t="s">
        <v>60</v>
      </c>
      <c r="T19" s="32" t="s">
        <v>61</v>
      </c>
      <c r="U19" s="32" t="s">
        <v>61</v>
      </c>
      <c r="V19" s="32" t="s">
        <v>384</v>
      </c>
    </row>
    <row r="20" spans="1:22">
      <c r="A20" s="33">
        <v>7</v>
      </c>
      <c r="B20" s="11" t="s">
        <v>85</v>
      </c>
      <c r="C20" s="12" t="s">
        <v>589</v>
      </c>
      <c r="D20" s="2" t="s">
        <v>590</v>
      </c>
      <c r="E20" s="5">
        <v>1</v>
      </c>
      <c r="F20" s="2" t="s">
        <v>129</v>
      </c>
      <c r="I20" s="3">
        <f>ROUND(E20*G20, 2)</f>
        <v>0</v>
      </c>
      <c r="J20" s="3">
        <f t="shared" si="0"/>
        <v>0</v>
      </c>
      <c r="O20" s="2">
        <v>20</v>
      </c>
      <c r="P20" s="2" t="s">
        <v>60</v>
      </c>
      <c r="T20" s="32" t="s">
        <v>61</v>
      </c>
      <c r="U20" s="32" t="s">
        <v>61</v>
      </c>
      <c r="V20" s="32" t="s">
        <v>384</v>
      </c>
    </row>
    <row r="21" spans="1:22">
      <c r="A21" s="33">
        <v>8</v>
      </c>
      <c r="B21" s="11" t="s">
        <v>576</v>
      </c>
      <c r="C21" s="12" t="s">
        <v>591</v>
      </c>
      <c r="D21" s="2" t="s">
        <v>592</v>
      </c>
      <c r="E21" s="5">
        <v>7</v>
      </c>
      <c r="F21" s="2" t="s">
        <v>129</v>
      </c>
      <c r="H21" s="3">
        <f>ROUND(E21*G21, 2)</f>
        <v>0</v>
      </c>
      <c r="J21" s="3">
        <f t="shared" si="0"/>
        <v>0</v>
      </c>
      <c r="O21" s="2">
        <v>20</v>
      </c>
      <c r="P21" s="2" t="s">
        <v>60</v>
      </c>
      <c r="T21" s="32" t="s">
        <v>61</v>
      </c>
      <c r="U21" s="32" t="s">
        <v>61</v>
      </c>
      <c r="V21" s="32" t="s">
        <v>384</v>
      </c>
    </row>
    <row r="22" spans="1:22">
      <c r="A22" s="33">
        <v>9</v>
      </c>
      <c r="B22" s="11" t="s">
        <v>85</v>
      </c>
      <c r="C22" s="12" t="s">
        <v>593</v>
      </c>
      <c r="D22" s="2" t="s">
        <v>594</v>
      </c>
      <c r="E22" s="5">
        <v>7</v>
      </c>
      <c r="F22" s="2" t="s">
        <v>129</v>
      </c>
      <c r="I22" s="3">
        <f>ROUND(E22*G22, 2)</f>
        <v>0</v>
      </c>
      <c r="J22" s="3">
        <f t="shared" si="0"/>
        <v>0</v>
      </c>
      <c r="O22" s="2">
        <v>20</v>
      </c>
      <c r="P22" s="2" t="s">
        <v>60</v>
      </c>
      <c r="T22" s="32" t="s">
        <v>61</v>
      </c>
      <c r="U22" s="32" t="s">
        <v>61</v>
      </c>
      <c r="V22" s="32" t="s">
        <v>384</v>
      </c>
    </row>
    <row r="23" spans="1:22">
      <c r="A23" s="33">
        <v>10</v>
      </c>
      <c r="B23" s="11" t="s">
        <v>576</v>
      </c>
      <c r="C23" s="12" t="s">
        <v>595</v>
      </c>
      <c r="D23" s="2" t="s">
        <v>596</v>
      </c>
      <c r="E23" s="5">
        <v>7</v>
      </c>
      <c r="F23" s="2" t="s">
        <v>129</v>
      </c>
      <c r="H23" s="3">
        <f>ROUND(E23*G23, 2)</f>
        <v>0</v>
      </c>
      <c r="J23" s="3">
        <f t="shared" si="0"/>
        <v>0</v>
      </c>
      <c r="O23" s="2">
        <v>20</v>
      </c>
      <c r="P23" s="2" t="s">
        <v>60</v>
      </c>
      <c r="T23" s="32" t="s">
        <v>61</v>
      </c>
      <c r="U23" s="32" t="s">
        <v>61</v>
      </c>
      <c r="V23" s="32" t="s">
        <v>384</v>
      </c>
    </row>
    <row r="24" spans="1:22">
      <c r="A24" s="33">
        <v>11</v>
      </c>
      <c r="B24" s="11" t="s">
        <v>85</v>
      </c>
      <c r="C24" s="12" t="s">
        <v>597</v>
      </c>
      <c r="D24" s="2" t="s">
        <v>598</v>
      </c>
      <c r="E24" s="5">
        <v>7</v>
      </c>
      <c r="F24" s="2" t="s">
        <v>129</v>
      </c>
      <c r="I24" s="3">
        <f>ROUND(E24*G24, 2)</f>
        <v>0</v>
      </c>
      <c r="J24" s="3">
        <f t="shared" si="0"/>
        <v>0</v>
      </c>
      <c r="O24" s="2">
        <v>20</v>
      </c>
      <c r="P24" s="2" t="s">
        <v>60</v>
      </c>
      <c r="T24" s="32" t="s">
        <v>61</v>
      </c>
      <c r="U24" s="32" t="s">
        <v>61</v>
      </c>
      <c r="V24" s="32" t="s">
        <v>384</v>
      </c>
    </row>
    <row r="25" spans="1:22">
      <c r="A25" s="33">
        <v>12</v>
      </c>
      <c r="B25" s="11" t="s">
        <v>576</v>
      </c>
      <c r="C25" s="12" t="s">
        <v>599</v>
      </c>
      <c r="D25" s="2" t="s">
        <v>600</v>
      </c>
      <c r="E25" s="5">
        <v>7</v>
      </c>
      <c r="F25" s="2" t="s">
        <v>129</v>
      </c>
      <c r="H25" s="3">
        <f>ROUND(E25*G25, 2)</f>
        <v>0</v>
      </c>
      <c r="J25" s="3">
        <f t="shared" si="0"/>
        <v>0</v>
      </c>
      <c r="O25" s="2">
        <v>20</v>
      </c>
      <c r="P25" s="2" t="s">
        <v>60</v>
      </c>
      <c r="T25" s="32" t="s">
        <v>61</v>
      </c>
      <c r="U25" s="32" t="s">
        <v>61</v>
      </c>
      <c r="V25" s="32" t="s">
        <v>384</v>
      </c>
    </row>
    <row r="26" spans="1:22">
      <c r="A26" s="33">
        <v>13</v>
      </c>
      <c r="B26" s="11" t="s">
        <v>85</v>
      </c>
      <c r="C26" s="12" t="s">
        <v>601</v>
      </c>
      <c r="D26" s="2" t="s">
        <v>602</v>
      </c>
      <c r="E26" s="5">
        <v>7</v>
      </c>
      <c r="F26" s="2" t="s">
        <v>129</v>
      </c>
      <c r="I26" s="3">
        <f>ROUND(E26*G26, 2)</f>
        <v>0</v>
      </c>
      <c r="J26" s="3">
        <f t="shared" si="0"/>
        <v>0</v>
      </c>
      <c r="K26" s="4">
        <v>1.0999999999999999E-2</v>
      </c>
      <c r="L26" s="4">
        <f>E26*K26</f>
        <v>7.6999999999999999E-2</v>
      </c>
      <c r="O26" s="2">
        <v>20</v>
      </c>
      <c r="P26" s="2" t="s">
        <v>60</v>
      </c>
      <c r="T26" s="32" t="s">
        <v>61</v>
      </c>
      <c r="U26" s="32" t="s">
        <v>61</v>
      </c>
      <c r="V26" s="32" t="s">
        <v>384</v>
      </c>
    </row>
    <row r="27" spans="1:22">
      <c r="A27" s="33">
        <v>14</v>
      </c>
      <c r="B27" s="11" t="s">
        <v>576</v>
      </c>
      <c r="C27" s="12" t="s">
        <v>603</v>
      </c>
      <c r="D27" s="2" t="s">
        <v>604</v>
      </c>
      <c r="E27" s="5">
        <v>7</v>
      </c>
      <c r="F27" s="2" t="s">
        <v>129</v>
      </c>
      <c r="H27" s="3">
        <f>ROUND(E27*G27, 2)</f>
        <v>0</v>
      </c>
      <c r="J27" s="3">
        <f t="shared" si="0"/>
        <v>0</v>
      </c>
      <c r="O27" s="2">
        <v>20</v>
      </c>
      <c r="P27" s="2" t="s">
        <v>60</v>
      </c>
      <c r="T27" s="32" t="s">
        <v>61</v>
      </c>
      <c r="U27" s="32" t="s">
        <v>61</v>
      </c>
      <c r="V27" s="32" t="s">
        <v>384</v>
      </c>
    </row>
    <row r="28" spans="1:22">
      <c r="A28" s="33">
        <v>15</v>
      </c>
      <c r="B28" s="11" t="s">
        <v>85</v>
      </c>
      <c r="C28" s="12" t="s">
        <v>605</v>
      </c>
      <c r="D28" s="2" t="s">
        <v>606</v>
      </c>
      <c r="E28" s="5">
        <v>7</v>
      </c>
      <c r="F28" s="2" t="s">
        <v>129</v>
      </c>
      <c r="I28" s="3">
        <f>ROUND(E28*G28, 2)</f>
        <v>0</v>
      </c>
      <c r="J28" s="3">
        <f t="shared" si="0"/>
        <v>0</v>
      </c>
      <c r="O28" s="2">
        <v>20</v>
      </c>
      <c r="P28" s="2" t="s">
        <v>60</v>
      </c>
      <c r="T28" s="32" t="s">
        <v>61</v>
      </c>
      <c r="U28" s="32" t="s">
        <v>61</v>
      </c>
      <c r="V28" s="32" t="s">
        <v>384</v>
      </c>
    </row>
    <row r="29" spans="1:22">
      <c r="A29" s="33">
        <v>16</v>
      </c>
      <c r="B29" s="11" t="s">
        <v>576</v>
      </c>
      <c r="C29" s="12" t="s">
        <v>607</v>
      </c>
      <c r="D29" s="2" t="s">
        <v>608</v>
      </c>
      <c r="E29" s="5">
        <v>230</v>
      </c>
      <c r="F29" s="2" t="s">
        <v>190</v>
      </c>
      <c r="H29" s="3">
        <f>ROUND(E29*G29, 2)</f>
        <v>0</v>
      </c>
      <c r="J29" s="3">
        <f t="shared" si="0"/>
        <v>0</v>
      </c>
      <c r="O29" s="2">
        <v>20</v>
      </c>
      <c r="P29" s="2" t="s">
        <v>60</v>
      </c>
      <c r="T29" s="32" t="s">
        <v>61</v>
      </c>
      <c r="U29" s="32" t="s">
        <v>61</v>
      </c>
      <c r="V29" s="32" t="s">
        <v>384</v>
      </c>
    </row>
    <row r="30" spans="1:22">
      <c r="A30" s="33">
        <v>17</v>
      </c>
      <c r="B30" s="11" t="s">
        <v>85</v>
      </c>
      <c r="C30" s="12" t="s">
        <v>609</v>
      </c>
      <c r="D30" s="2" t="s">
        <v>610</v>
      </c>
      <c r="E30" s="5">
        <v>230</v>
      </c>
      <c r="F30" s="2" t="s">
        <v>190</v>
      </c>
      <c r="I30" s="3">
        <f>ROUND(E30*G30, 2)</f>
        <v>0</v>
      </c>
      <c r="J30" s="3">
        <f t="shared" si="0"/>
        <v>0</v>
      </c>
      <c r="K30" s="4">
        <v>1.2E-4</v>
      </c>
      <c r="L30" s="4">
        <f>E30*K30</f>
        <v>2.76E-2</v>
      </c>
      <c r="O30" s="2">
        <v>20</v>
      </c>
      <c r="P30" s="2" t="s">
        <v>60</v>
      </c>
      <c r="T30" s="32" t="s">
        <v>61</v>
      </c>
      <c r="U30" s="32" t="s">
        <v>61</v>
      </c>
      <c r="V30" s="32" t="s">
        <v>384</v>
      </c>
    </row>
    <row r="31" spans="1:22">
      <c r="A31" s="33">
        <v>18</v>
      </c>
      <c r="B31" s="11" t="s">
        <v>85</v>
      </c>
      <c r="C31" s="12" t="s">
        <v>611</v>
      </c>
      <c r="D31" s="2" t="s">
        <v>612</v>
      </c>
      <c r="E31" s="5">
        <v>7</v>
      </c>
      <c r="F31" s="2" t="s">
        <v>129</v>
      </c>
      <c r="I31" s="3">
        <f>ROUND(E31*G31, 2)</f>
        <v>0</v>
      </c>
      <c r="J31" s="3">
        <f t="shared" si="0"/>
        <v>0</v>
      </c>
      <c r="K31" s="4">
        <v>1.6000000000000001E-4</v>
      </c>
      <c r="L31" s="4">
        <f>E31*K31</f>
        <v>1.1200000000000001E-3</v>
      </c>
      <c r="O31" s="2">
        <v>20</v>
      </c>
      <c r="P31" s="2" t="s">
        <v>60</v>
      </c>
      <c r="T31" s="32" t="s">
        <v>61</v>
      </c>
      <c r="U31" s="32" t="s">
        <v>61</v>
      </c>
      <c r="V31" s="32" t="s">
        <v>384</v>
      </c>
    </row>
    <row r="32" spans="1:22">
      <c r="A32" s="33">
        <v>19</v>
      </c>
      <c r="B32" s="11" t="s">
        <v>85</v>
      </c>
      <c r="C32" s="12" t="s">
        <v>613</v>
      </c>
      <c r="D32" s="2" t="s">
        <v>614</v>
      </c>
      <c r="E32" s="5">
        <v>10</v>
      </c>
      <c r="F32" s="2" t="s">
        <v>129</v>
      </c>
      <c r="I32" s="3">
        <f>ROUND(E32*G32, 2)</f>
        <v>0</v>
      </c>
      <c r="J32" s="3">
        <f t="shared" si="0"/>
        <v>0</v>
      </c>
      <c r="K32" s="4">
        <v>2.0000000000000001E-4</v>
      </c>
      <c r="L32" s="4">
        <f>E32*K32</f>
        <v>2E-3</v>
      </c>
      <c r="O32" s="2">
        <v>20</v>
      </c>
      <c r="P32" s="2" t="s">
        <v>60</v>
      </c>
      <c r="T32" s="32" t="s">
        <v>61</v>
      </c>
      <c r="U32" s="32" t="s">
        <v>61</v>
      </c>
      <c r="V32" s="32" t="s">
        <v>384</v>
      </c>
    </row>
    <row r="33" spans="1:22">
      <c r="A33" s="33">
        <v>20</v>
      </c>
      <c r="B33" s="11" t="s">
        <v>576</v>
      </c>
      <c r="C33" s="12" t="s">
        <v>615</v>
      </c>
      <c r="D33" s="2" t="s">
        <v>616</v>
      </c>
      <c r="E33" s="5">
        <v>4</v>
      </c>
      <c r="F33" s="2" t="s">
        <v>129</v>
      </c>
      <c r="H33" s="3">
        <f>ROUND(E33*G33, 2)</f>
        <v>0</v>
      </c>
      <c r="J33" s="3">
        <f t="shared" si="0"/>
        <v>0</v>
      </c>
      <c r="O33" s="2">
        <v>20</v>
      </c>
      <c r="P33" s="2" t="s">
        <v>60</v>
      </c>
      <c r="T33" s="32" t="s">
        <v>61</v>
      </c>
      <c r="U33" s="32" t="s">
        <v>61</v>
      </c>
      <c r="V33" s="32" t="s">
        <v>384</v>
      </c>
    </row>
    <row r="34" spans="1:22">
      <c r="A34" s="33">
        <v>21</v>
      </c>
      <c r="B34" s="11" t="s">
        <v>85</v>
      </c>
      <c r="C34" s="12" t="s">
        <v>617</v>
      </c>
      <c r="D34" s="2" t="s">
        <v>618</v>
      </c>
      <c r="E34" s="5">
        <v>4</v>
      </c>
      <c r="F34" s="2" t="s">
        <v>129</v>
      </c>
      <c r="I34" s="3">
        <f>ROUND(E34*G34, 2)</f>
        <v>0</v>
      </c>
      <c r="J34" s="3">
        <f t="shared" si="0"/>
        <v>0</v>
      </c>
      <c r="K34" s="4">
        <v>8.2000000000000007E-3</v>
      </c>
      <c r="L34" s="4">
        <f>E34*K34</f>
        <v>3.2800000000000003E-2</v>
      </c>
      <c r="O34" s="2">
        <v>20</v>
      </c>
      <c r="P34" s="2" t="s">
        <v>60</v>
      </c>
      <c r="T34" s="32" t="s">
        <v>61</v>
      </c>
      <c r="U34" s="32" t="s">
        <v>61</v>
      </c>
      <c r="V34" s="32" t="s">
        <v>384</v>
      </c>
    </row>
    <row r="35" spans="1:22">
      <c r="A35" s="33">
        <v>22</v>
      </c>
      <c r="B35" s="11" t="s">
        <v>576</v>
      </c>
      <c r="C35" s="12" t="s">
        <v>619</v>
      </c>
      <c r="D35" s="2" t="s">
        <v>620</v>
      </c>
      <c r="E35" s="5">
        <v>295</v>
      </c>
      <c r="F35" s="2" t="s">
        <v>190</v>
      </c>
      <c r="H35" s="3">
        <f>ROUND(E35*G35, 2)</f>
        <v>0</v>
      </c>
      <c r="J35" s="3">
        <f t="shared" si="0"/>
        <v>0</v>
      </c>
      <c r="O35" s="2">
        <v>20</v>
      </c>
      <c r="P35" s="2" t="s">
        <v>60</v>
      </c>
      <c r="T35" s="32" t="s">
        <v>61</v>
      </c>
      <c r="U35" s="32" t="s">
        <v>61</v>
      </c>
      <c r="V35" s="32" t="s">
        <v>384</v>
      </c>
    </row>
    <row r="36" spans="1:22">
      <c r="A36" s="33">
        <v>23</v>
      </c>
      <c r="B36" s="11" t="s">
        <v>85</v>
      </c>
      <c r="C36" s="12" t="s">
        <v>621</v>
      </c>
      <c r="D36" s="2" t="s">
        <v>622</v>
      </c>
      <c r="E36" s="5">
        <v>309.75</v>
      </c>
      <c r="F36" s="2" t="s">
        <v>190</v>
      </c>
      <c r="I36" s="3">
        <f>ROUND(E36*G36, 2)</f>
        <v>0</v>
      </c>
      <c r="J36" s="3">
        <f t="shared" si="0"/>
        <v>0</v>
      </c>
      <c r="O36" s="2">
        <v>20</v>
      </c>
      <c r="P36" s="2" t="s">
        <v>60</v>
      </c>
      <c r="T36" s="32" t="s">
        <v>61</v>
      </c>
      <c r="U36" s="32" t="s">
        <v>623</v>
      </c>
      <c r="V36" s="32" t="s">
        <v>384</v>
      </c>
    </row>
    <row r="37" spans="1:22">
      <c r="D37" s="2" t="s">
        <v>624</v>
      </c>
    </row>
    <row r="38" spans="1:22">
      <c r="A38" s="33">
        <v>24</v>
      </c>
      <c r="B38" s="11" t="s">
        <v>576</v>
      </c>
      <c r="C38" s="12" t="s">
        <v>625</v>
      </c>
      <c r="D38" s="2" t="s">
        <v>626</v>
      </c>
      <c r="E38" s="5">
        <v>56</v>
      </c>
      <c r="F38" s="2" t="s">
        <v>190</v>
      </c>
      <c r="H38" s="3">
        <f>ROUND(E38*G38, 2)</f>
        <v>0</v>
      </c>
      <c r="J38" s="3">
        <f>ROUND(E38*G38, 2)</f>
        <v>0</v>
      </c>
      <c r="O38" s="2">
        <v>20</v>
      </c>
      <c r="P38" s="2" t="s">
        <v>60</v>
      </c>
      <c r="T38" s="32" t="s">
        <v>61</v>
      </c>
      <c r="U38" s="32" t="s">
        <v>61</v>
      </c>
      <c r="V38" s="32" t="s">
        <v>384</v>
      </c>
    </row>
    <row r="39" spans="1:22">
      <c r="A39" s="33">
        <v>25</v>
      </c>
      <c r="B39" s="11" t="s">
        <v>85</v>
      </c>
      <c r="C39" s="12" t="s">
        <v>627</v>
      </c>
      <c r="D39" s="2" t="s">
        <v>628</v>
      </c>
      <c r="E39" s="5">
        <v>58.8</v>
      </c>
      <c r="F39" s="2" t="s">
        <v>190</v>
      </c>
      <c r="I39" s="3">
        <f>ROUND(E39*G39, 2)</f>
        <v>0</v>
      </c>
      <c r="J39" s="3">
        <f>ROUND(E39*G39, 2)</f>
        <v>0</v>
      </c>
      <c r="O39" s="2">
        <v>20</v>
      </c>
      <c r="P39" s="2" t="s">
        <v>60</v>
      </c>
      <c r="T39" s="32" t="s">
        <v>61</v>
      </c>
      <c r="U39" s="32" t="s">
        <v>623</v>
      </c>
      <c r="V39" s="32" t="s">
        <v>384</v>
      </c>
    </row>
    <row r="40" spans="1:22">
      <c r="D40" s="2" t="s">
        <v>629</v>
      </c>
    </row>
    <row r="41" spans="1:22">
      <c r="A41" s="33">
        <v>26</v>
      </c>
      <c r="B41" s="11" t="s">
        <v>576</v>
      </c>
      <c r="C41" s="12" t="s">
        <v>630</v>
      </c>
      <c r="D41" s="2" t="s">
        <v>631</v>
      </c>
      <c r="E41" s="5">
        <v>18.7</v>
      </c>
      <c r="F41" s="2" t="s">
        <v>632</v>
      </c>
      <c r="H41" s="3">
        <f>ROUND(E41*G41, 2)</f>
        <v>0</v>
      </c>
      <c r="J41" s="3">
        <f>ROUND(E41*G41, 2)</f>
        <v>0</v>
      </c>
      <c r="O41" s="2">
        <v>20</v>
      </c>
      <c r="P41" s="2" t="s">
        <v>60</v>
      </c>
      <c r="T41" s="32" t="s">
        <v>61</v>
      </c>
      <c r="U41" s="32" t="s">
        <v>61</v>
      </c>
      <c r="V41" s="32" t="s">
        <v>384</v>
      </c>
    </row>
    <row r="42" spans="1:22">
      <c r="A42" s="33">
        <v>27</v>
      </c>
      <c r="B42" s="11" t="s">
        <v>576</v>
      </c>
      <c r="C42" s="12" t="s">
        <v>633</v>
      </c>
      <c r="D42" s="2" t="s">
        <v>634</v>
      </c>
      <c r="E42" s="5">
        <v>88.081999999999994</v>
      </c>
      <c r="F42" s="2" t="s">
        <v>632</v>
      </c>
      <c r="H42" s="3">
        <f>ROUND(E42*G42, 2)</f>
        <v>0</v>
      </c>
      <c r="J42" s="3">
        <f>ROUND(E42*G42, 2)</f>
        <v>0</v>
      </c>
      <c r="O42" s="2">
        <v>20</v>
      </c>
      <c r="P42" s="2" t="s">
        <v>60</v>
      </c>
      <c r="T42" s="32" t="s">
        <v>61</v>
      </c>
      <c r="U42" s="32" t="s">
        <v>61</v>
      </c>
      <c r="V42" s="32" t="s">
        <v>384</v>
      </c>
    </row>
    <row r="43" spans="1:22">
      <c r="A43" s="33">
        <v>28</v>
      </c>
      <c r="B43" s="11" t="s">
        <v>576</v>
      </c>
      <c r="C43" s="12" t="s">
        <v>635</v>
      </c>
      <c r="D43" s="2" t="s">
        <v>636</v>
      </c>
      <c r="E43" s="5">
        <v>8</v>
      </c>
      <c r="F43" s="2" t="s">
        <v>637</v>
      </c>
      <c r="H43" s="3">
        <f>ROUND(E43*G43, 2)</f>
        <v>0</v>
      </c>
      <c r="J43" s="3">
        <f>ROUND(E43*G43, 2)</f>
        <v>0</v>
      </c>
      <c r="O43" s="2">
        <v>20</v>
      </c>
      <c r="P43" s="2" t="s">
        <v>60</v>
      </c>
      <c r="T43" s="32" t="s">
        <v>61</v>
      </c>
      <c r="U43" s="32" t="s">
        <v>61</v>
      </c>
      <c r="V43" s="32" t="s">
        <v>384</v>
      </c>
    </row>
    <row r="44" spans="1:22">
      <c r="A44" s="33">
        <v>29</v>
      </c>
      <c r="B44" s="11" t="s">
        <v>576</v>
      </c>
      <c r="C44" s="12" t="s">
        <v>638</v>
      </c>
      <c r="D44" s="2" t="s">
        <v>639</v>
      </c>
      <c r="E44" s="5">
        <v>1</v>
      </c>
      <c r="F44" s="2" t="s">
        <v>499</v>
      </c>
      <c r="H44" s="3">
        <f>ROUND(E44*G44, 2)</f>
        <v>0</v>
      </c>
      <c r="J44" s="3">
        <f>ROUND(E44*G44, 2)</f>
        <v>0</v>
      </c>
      <c r="O44" s="2">
        <v>20</v>
      </c>
      <c r="P44" s="2" t="s">
        <v>60</v>
      </c>
      <c r="T44" s="32" t="s">
        <v>61</v>
      </c>
      <c r="U44" s="32" t="s">
        <v>61</v>
      </c>
      <c r="V44" s="32" t="s">
        <v>384</v>
      </c>
    </row>
    <row r="45" spans="1:22">
      <c r="D45" s="33" t="s">
        <v>640</v>
      </c>
      <c r="E45" s="35">
        <f>J45</f>
        <v>0</v>
      </c>
      <c r="H45" s="35">
        <f>SUM(H12:H44)</f>
        <v>0</v>
      </c>
      <c r="I45" s="35">
        <f>SUM(I12:I44)</f>
        <v>0</v>
      </c>
      <c r="J45" s="35">
        <f>SUM(J12:J44)</f>
        <v>0</v>
      </c>
      <c r="L45" s="36">
        <f>SUM(L12:L44)</f>
        <v>0.14052000000000001</v>
      </c>
      <c r="N45" s="37">
        <f>SUM(N12:N44)</f>
        <v>0</v>
      </c>
    </row>
    <row r="47" spans="1:22">
      <c r="B47" s="12" t="s">
        <v>516</v>
      </c>
    </row>
    <row r="48" spans="1:22">
      <c r="A48" s="33">
        <v>30</v>
      </c>
      <c r="B48" s="11" t="s">
        <v>517</v>
      </c>
      <c r="C48" s="12" t="s">
        <v>641</v>
      </c>
      <c r="D48" s="2" t="s">
        <v>642</v>
      </c>
      <c r="E48" s="5">
        <v>0.25</v>
      </c>
      <c r="F48" s="2" t="s">
        <v>234</v>
      </c>
      <c r="H48" s="3">
        <f>ROUND(E48*G48, 2)</f>
        <v>0</v>
      </c>
      <c r="J48" s="3">
        <f>ROUND(E48*G48, 2)</f>
        <v>0</v>
      </c>
      <c r="O48" s="2">
        <v>20</v>
      </c>
      <c r="P48" s="2" t="s">
        <v>60</v>
      </c>
      <c r="T48" s="32" t="s">
        <v>61</v>
      </c>
      <c r="U48" s="32" t="s">
        <v>61</v>
      </c>
      <c r="V48" s="32" t="s">
        <v>384</v>
      </c>
    </row>
    <row r="49" spans="1:22">
      <c r="A49" s="33">
        <v>31</v>
      </c>
      <c r="B49" s="11" t="s">
        <v>517</v>
      </c>
      <c r="C49" s="12" t="s">
        <v>643</v>
      </c>
      <c r="D49" s="2" t="s">
        <v>644</v>
      </c>
      <c r="E49" s="5">
        <v>6.3</v>
      </c>
      <c r="F49" s="2" t="s">
        <v>59</v>
      </c>
      <c r="H49" s="3">
        <f>ROUND(E49*G49, 2)</f>
        <v>0</v>
      </c>
      <c r="J49" s="3">
        <f>ROUND(E49*G49, 2)</f>
        <v>0</v>
      </c>
      <c r="O49" s="2">
        <v>20</v>
      </c>
      <c r="P49" s="2" t="s">
        <v>60</v>
      </c>
      <c r="T49" s="32" t="s">
        <v>61</v>
      </c>
      <c r="U49" s="32" t="s">
        <v>61</v>
      </c>
      <c r="V49" s="32" t="s">
        <v>384</v>
      </c>
    </row>
    <row r="50" spans="1:22">
      <c r="D50" s="2" t="s">
        <v>645</v>
      </c>
    </row>
    <row r="51" spans="1:22">
      <c r="A51" s="33">
        <v>32</v>
      </c>
      <c r="B51" s="11" t="s">
        <v>517</v>
      </c>
      <c r="C51" s="12" t="s">
        <v>646</v>
      </c>
      <c r="D51" s="2" t="s">
        <v>647</v>
      </c>
      <c r="E51" s="5">
        <v>1.9059999999999999</v>
      </c>
      <c r="F51" s="2" t="s">
        <v>59</v>
      </c>
      <c r="H51" s="3">
        <f>ROUND(E51*G51, 2)</f>
        <v>0</v>
      </c>
      <c r="J51" s="3">
        <f>ROUND(E51*G51, 2)</f>
        <v>0</v>
      </c>
      <c r="K51" s="4">
        <v>2.5428199999999999</v>
      </c>
      <c r="L51" s="4">
        <f>E51*K51</f>
        <v>4.8466149199999995</v>
      </c>
      <c r="O51" s="2">
        <v>20</v>
      </c>
      <c r="P51" s="2" t="s">
        <v>60</v>
      </c>
      <c r="T51" s="32" t="s">
        <v>61</v>
      </c>
      <c r="U51" s="32" t="s">
        <v>61</v>
      </c>
      <c r="V51" s="32" t="s">
        <v>384</v>
      </c>
    </row>
    <row r="52" spans="1:22">
      <c r="D52" s="2" t="s">
        <v>648</v>
      </c>
    </row>
    <row r="53" spans="1:22">
      <c r="A53" s="33">
        <v>33</v>
      </c>
      <c r="B53" s="11" t="s">
        <v>517</v>
      </c>
      <c r="C53" s="12" t="s">
        <v>649</v>
      </c>
      <c r="D53" s="2" t="s">
        <v>650</v>
      </c>
      <c r="E53" s="5">
        <v>243</v>
      </c>
      <c r="F53" s="2" t="s">
        <v>190</v>
      </c>
      <c r="H53" s="3">
        <f t="shared" ref="H53:H59" si="1">ROUND(E53*G53, 2)</f>
        <v>0</v>
      </c>
      <c r="J53" s="3">
        <f t="shared" ref="J53:J59" si="2">ROUND(E53*G53, 2)</f>
        <v>0</v>
      </c>
      <c r="O53" s="2">
        <v>20</v>
      </c>
      <c r="P53" s="2" t="s">
        <v>60</v>
      </c>
      <c r="T53" s="32" t="s">
        <v>61</v>
      </c>
      <c r="U53" s="32" t="s">
        <v>61</v>
      </c>
      <c r="V53" s="32" t="s">
        <v>384</v>
      </c>
    </row>
    <row r="54" spans="1:22">
      <c r="A54" s="33">
        <v>34</v>
      </c>
      <c r="B54" s="11" t="s">
        <v>517</v>
      </c>
      <c r="C54" s="12" t="s">
        <v>651</v>
      </c>
      <c r="D54" s="2" t="s">
        <v>652</v>
      </c>
      <c r="E54" s="5">
        <v>7</v>
      </c>
      <c r="F54" s="2" t="s">
        <v>190</v>
      </c>
      <c r="H54" s="3">
        <f t="shared" si="1"/>
        <v>0</v>
      </c>
      <c r="J54" s="3">
        <f t="shared" si="2"/>
        <v>0</v>
      </c>
      <c r="O54" s="2">
        <v>20</v>
      </c>
      <c r="P54" s="2" t="s">
        <v>60</v>
      </c>
      <c r="T54" s="32" t="s">
        <v>61</v>
      </c>
      <c r="U54" s="32" t="s">
        <v>61</v>
      </c>
      <c r="V54" s="32" t="s">
        <v>384</v>
      </c>
    </row>
    <row r="55" spans="1:22">
      <c r="A55" s="33">
        <v>35</v>
      </c>
      <c r="B55" s="11" t="s">
        <v>517</v>
      </c>
      <c r="C55" s="12" t="s">
        <v>653</v>
      </c>
      <c r="D55" s="2" t="s">
        <v>654</v>
      </c>
      <c r="E55" s="5">
        <v>250</v>
      </c>
      <c r="F55" s="2" t="s">
        <v>190</v>
      </c>
      <c r="H55" s="3">
        <f t="shared" si="1"/>
        <v>0</v>
      </c>
      <c r="J55" s="3">
        <f t="shared" si="2"/>
        <v>0</v>
      </c>
      <c r="O55" s="2">
        <v>20</v>
      </c>
      <c r="P55" s="2" t="s">
        <v>60</v>
      </c>
      <c r="T55" s="32" t="s">
        <v>61</v>
      </c>
      <c r="U55" s="32" t="s">
        <v>61</v>
      </c>
      <c r="V55" s="32" t="s">
        <v>384</v>
      </c>
    </row>
    <row r="56" spans="1:22">
      <c r="A56" s="33">
        <v>36</v>
      </c>
      <c r="B56" s="11" t="s">
        <v>517</v>
      </c>
      <c r="C56" s="12" t="s">
        <v>518</v>
      </c>
      <c r="D56" s="2" t="s">
        <v>655</v>
      </c>
      <c r="E56" s="5">
        <v>250</v>
      </c>
      <c r="F56" s="2" t="s">
        <v>190</v>
      </c>
      <c r="H56" s="3">
        <f t="shared" si="1"/>
        <v>0</v>
      </c>
      <c r="J56" s="3">
        <f t="shared" si="2"/>
        <v>0</v>
      </c>
      <c r="O56" s="2">
        <v>20</v>
      </c>
      <c r="P56" s="2" t="s">
        <v>60</v>
      </c>
      <c r="T56" s="32" t="s">
        <v>61</v>
      </c>
      <c r="U56" s="32" t="s">
        <v>61</v>
      </c>
      <c r="V56" s="32" t="s">
        <v>384</v>
      </c>
    </row>
    <row r="57" spans="1:22">
      <c r="A57" s="33">
        <v>37</v>
      </c>
      <c r="B57" s="11" t="s">
        <v>517</v>
      </c>
      <c r="C57" s="12" t="s">
        <v>656</v>
      </c>
      <c r="D57" s="2" t="s">
        <v>657</v>
      </c>
      <c r="E57" s="5">
        <v>6</v>
      </c>
      <c r="F57" s="2" t="s">
        <v>190</v>
      </c>
      <c r="H57" s="3">
        <f t="shared" si="1"/>
        <v>0</v>
      </c>
      <c r="J57" s="3">
        <f t="shared" si="2"/>
        <v>0</v>
      </c>
      <c r="O57" s="2">
        <v>20</v>
      </c>
      <c r="P57" s="2" t="s">
        <v>60</v>
      </c>
      <c r="T57" s="32" t="s">
        <v>61</v>
      </c>
      <c r="U57" s="32" t="s">
        <v>61</v>
      </c>
      <c r="V57" s="32" t="s">
        <v>384</v>
      </c>
    </row>
    <row r="58" spans="1:22">
      <c r="A58" s="33">
        <v>38</v>
      </c>
      <c r="B58" s="11" t="s">
        <v>517</v>
      </c>
      <c r="C58" s="12" t="s">
        <v>658</v>
      </c>
      <c r="D58" s="2" t="s">
        <v>659</v>
      </c>
      <c r="E58" s="5">
        <v>243</v>
      </c>
      <c r="F58" s="2" t="s">
        <v>190</v>
      </c>
      <c r="H58" s="3">
        <f t="shared" si="1"/>
        <v>0</v>
      </c>
      <c r="J58" s="3">
        <f t="shared" si="2"/>
        <v>0</v>
      </c>
      <c r="O58" s="2">
        <v>20</v>
      </c>
      <c r="P58" s="2" t="s">
        <v>60</v>
      </c>
      <c r="T58" s="32" t="s">
        <v>61</v>
      </c>
      <c r="U58" s="32" t="s">
        <v>61</v>
      </c>
      <c r="V58" s="32" t="s">
        <v>384</v>
      </c>
    </row>
    <row r="59" spans="1:22">
      <c r="A59" s="33">
        <v>39</v>
      </c>
      <c r="B59" s="11" t="s">
        <v>517</v>
      </c>
      <c r="C59" s="12" t="s">
        <v>660</v>
      </c>
      <c r="D59" s="2" t="s">
        <v>661</v>
      </c>
      <c r="E59" s="5">
        <v>7</v>
      </c>
      <c r="F59" s="2" t="s">
        <v>190</v>
      </c>
      <c r="H59" s="3">
        <f t="shared" si="1"/>
        <v>0</v>
      </c>
      <c r="J59" s="3">
        <f t="shared" si="2"/>
        <v>0</v>
      </c>
      <c r="O59" s="2">
        <v>20</v>
      </c>
      <c r="P59" s="2" t="s">
        <v>60</v>
      </c>
      <c r="T59" s="32" t="s">
        <v>61</v>
      </c>
      <c r="U59" s="32" t="s">
        <v>61</v>
      </c>
      <c r="V59" s="32" t="s">
        <v>384</v>
      </c>
    </row>
    <row r="60" spans="1:22">
      <c r="D60" s="33" t="s">
        <v>520</v>
      </c>
      <c r="E60" s="35">
        <f>J60</f>
        <v>0</v>
      </c>
      <c r="H60" s="35">
        <f>SUM(H47:H59)</f>
        <v>0</v>
      </c>
      <c r="I60" s="35">
        <f>SUM(I47:I59)</f>
        <v>0</v>
      </c>
      <c r="J60" s="35">
        <f>SUM(J47:J59)</f>
        <v>0</v>
      </c>
      <c r="L60" s="36">
        <f>SUM(L47:L59)</f>
        <v>4.8466149199999995</v>
      </c>
      <c r="N60" s="37">
        <f>SUM(N47:N59)</f>
        <v>0</v>
      </c>
    </row>
    <row r="62" spans="1:22">
      <c r="D62" s="33" t="s">
        <v>392</v>
      </c>
      <c r="E62" s="35">
        <f>J62</f>
        <v>0</v>
      </c>
      <c r="H62" s="35">
        <f>+H45+H60</f>
        <v>0</v>
      </c>
      <c r="I62" s="35">
        <f>+I45+I60</f>
        <v>0</v>
      </c>
      <c r="J62" s="35">
        <f>+J45+J60</f>
        <v>0</v>
      </c>
      <c r="L62" s="36">
        <f>+L45+L60</f>
        <v>4.9871349199999999</v>
      </c>
      <c r="N62" s="37">
        <f>+N45+N60</f>
        <v>0</v>
      </c>
    </row>
    <row r="64" spans="1:22">
      <c r="D64" s="1" t="s">
        <v>228</v>
      </c>
      <c r="E64" s="35">
        <f>J64</f>
        <v>0</v>
      </c>
      <c r="H64" s="35">
        <f>+H62</f>
        <v>0</v>
      </c>
      <c r="I64" s="35">
        <f>+I62</f>
        <v>0</v>
      </c>
      <c r="J64" s="35">
        <f>+J62</f>
        <v>0</v>
      </c>
      <c r="L64" s="36">
        <f>+L62</f>
        <v>4.9871349199999999</v>
      </c>
      <c r="N64" s="37">
        <f>+N62</f>
        <v>0</v>
      </c>
    </row>
  </sheetData>
  <printOptions horizontalCentered="1"/>
  <pageMargins left="0.4" right="0.34" top="0.62992125984251968" bottom="0.61" header="0.51181102362204722" footer="0.35433070866141736"/>
  <pageSetup paperSize="9" orientation="landscape" r:id="rId1"/>
  <headerFooter alignWithMargins="0">
    <oddFooter>&amp;L&amp;"Arial Narrow,obyčejné"&amp;8tlačivo: ODIS B10&amp;R&amp;"Arial Narrow,obyčejné"&amp;8Strana&amp;"Arial,obyčejné"&amp;10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11</vt:i4>
      </vt:variant>
    </vt:vector>
  </HeadingPairs>
  <TitlesOfParts>
    <vt:vector size="18" baseType="lpstr">
      <vt:lpstr>Kryci list</vt:lpstr>
      <vt:lpstr>Rekapitulacia</vt:lpstr>
      <vt:lpstr>SO01_02</vt:lpstr>
      <vt:lpstr>SO03</vt:lpstr>
      <vt:lpstr>SO04</vt:lpstr>
      <vt:lpstr>SO05</vt:lpstr>
      <vt:lpstr>SO07</vt:lpstr>
      <vt:lpstr>SO01_02!Názvy_tlače</vt:lpstr>
      <vt:lpstr>'SO03'!Názvy_tlače</vt:lpstr>
      <vt:lpstr>'SO04'!Názvy_tlače</vt:lpstr>
      <vt:lpstr>'SO05'!Názvy_tlače</vt:lpstr>
      <vt:lpstr>'SO07'!Názvy_tlače</vt:lpstr>
      <vt:lpstr>'Kryci list'!Oblasť_tlače</vt:lpstr>
      <vt:lpstr>SO01_02!Oblasť_tlače</vt:lpstr>
      <vt:lpstr>'SO03'!Oblasť_tlače</vt:lpstr>
      <vt:lpstr>'SO04'!Oblasť_tlače</vt:lpstr>
      <vt:lpstr>'SO05'!Oblasť_tlače</vt:lpstr>
      <vt:lpstr>'SO07'!Oblasť_tlače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Patarák</dc:creator>
  <cp:lastModifiedBy>EVO</cp:lastModifiedBy>
  <cp:lastPrinted>2017-11-06T16:14:50Z</cp:lastPrinted>
  <dcterms:created xsi:type="dcterms:W3CDTF">2017-09-13T13:55:33Z</dcterms:created>
  <dcterms:modified xsi:type="dcterms:W3CDTF">2017-11-06T16:44:00Z</dcterms:modified>
</cp:coreProperties>
</file>